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yu-my.sharepoint.com/personal/rmartin9_byu_edu/Documents/Dynamic Optimization/Final/Problem3/"/>
    </mc:Choice>
  </mc:AlternateContent>
  <bookViews>
    <workbookView xWindow="0" yWindow="0" windowWidth="21570" windowHeight="11550" activeTab="1"/>
  </bookViews>
  <sheets>
    <sheet name="Simulate" sheetId="6" r:id="rId1"/>
    <sheet name="Estimate" sheetId="5" r:id="rId2"/>
    <sheet name="Control" sheetId="1" r:id="rId3"/>
  </sheets>
  <definedNames>
    <definedName name="solver_adj" localSheetId="2" hidden="1">Control!$E$4:$E$22</definedName>
    <definedName name="solver_adj" localSheetId="1" hidden="1">Estimate!$B$6:$B$7</definedName>
    <definedName name="solver_adj" localSheetId="0" hidden="1">Simulate!$E$4:$E$22</definedName>
    <definedName name="solver_cvg" localSheetId="2" hidden="1">0.0001</definedName>
    <definedName name="solver_cvg" localSheetId="1" hidden="1">0.0001</definedName>
    <definedName name="solver_cvg" localSheetId="0" hidden="1">0.0001</definedName>
    <definedName name="solver_drv" localSheetId="2" hidden="1">1</definedName>
    <definedName name="solver_drv" localSheetId="1" hidden="1">1</definedName>
    <definedName name="solver_drv" localSheetId="0" hidden="1">1</definedName>
    <definedName name="solver_eng" localSheetId="2" hidden="1">1</definedName>
    <definedName name="solver_eng" localSheetId="1" hidden="1">1</definedName>
    <definedName name="solver_eng" localSheetId="0" hidden="1">1</definedName>
    <definedName name="solver_est" localSheetId="2" hidden="1">1</definedName>
    <definedName name="solver_est" localSheetId="1" hidden="1">1</definedName>
    <definedName name="solver_est" localSheetId="0" hidden="1">1</definedName>
    <definedName name="solver_itr" localSheetId="2" hidden="1">2147483647</definedName>
    <definedName name="solver_itr" localSheetId="1" hidden="1">2147483647</definedName>
    <definedName name="solver_itr" localSheetId="0" hidden="1">2147483647</definedName>
    <definedName name="solver_lhs1" localSheetId="2" hidden="1">Control!$F$3:$F$22</definedName>
    <definedName name="solver_lhs1" localSheetId="1" hidden="1">Estimate!$B$6:$B$7</definedName>
    <definedName name="solver_lhs1" localSheetId="0" hidden="1">Simulate!$F$3:$F$22</definedName>
    <definedName name="solver_lhs2" localSheetId="2" hidden="1">Control!$F$3:$F$22</definedName>
    <definedName name="solver_lhs2" localSheetId="1" hidden="1">Estimate!$F$3:$F$22</definedName>
    <definedName name="solver_lhs2" localSheetId="0" hidden="1">Simulate!$F$3:$F$22</definedName>
    <definedName name="solver_mip" localSheetId="2" hidden="1">2147483647</definedName>
    <definedName name="solver_mip" localSheetId="1" hidden="1">2147483647</definedName>
    <definedName name="solver_mip" localSheetId="0" hidden="1">2147483647</definedName>
    <definedName name="solver_mni" localSheetId="2" hidden="1">30</definedName>
    <definedName name="solver_mni" localSheetId="1" hidden="1">30</definedName>
    <definedName name="solver_mni" localSheetId="0" hidden="1">30</definedName>
    <definedName name="solver_mrt" localSheetId="2" hidden="1">0.075</definedName>
    <definedName name="solver_mrt" localSheetId="1" hidden="1">0.075</definedName>
    <definedName name="solver_mrt" localSheetId="0" hidden="1">0.075</definedName>
    <definedName name="solver_msl" localSheetId="2" hidden="1">2</definedName>
    <definedName name="solver_msl" localSheetId="1" hidden="1">2</definedName>
    <definedName name="solver_msl" localSheetId="0" hidden="1">2</definedName>
    <definedName name="solver_neg" localSheetId="2" hidden="1">2</definedName>
    <definedName name="solver_neg" localSheetId="1" hidden="1">2</definedName>
    <definedName name="solver_neg" localSheetId="0" hidden="1">2</definedName>
    <definedName name="solver_nod" localSheetId="2" hidden="1">2147483647</definedName>
    <definedName name="solver_nod" localSheetId="1" hidden="1">2147483647</definedName>
    <definedName name="solver_nod" localSheetId="0" hidden="1">2147483647</definedName>
    <definedName name="solver_num" localSheetId="2" hidden="1">2</definedName>
    <definedName name="solver_num" localSheetId="1" hidden="1">1</definedName>
    <definedName name="solver_num" localSheetId="0" hidden="1">2</definedName>
    <definedName name="solver_nwt" localSheetId="2" hidden="1">1</definedName>
    <definedName name="solver_nwt" localSheetId="1" hidden="1">1</definedName>
    <definedName name="solver_nwt" localSheetId="0" hidden="1">1</definedName>
    <definedName name="solver_opt" localSheetId="2" hidden="1">Control!$B$16</definedName>
    <definedName name="solver_opt" localSheetId="1" hidden="1">Estimate!$B$16</definedName>
    <definedName name="solver_opt" localSheetId="0" hidden="1">Simulate!$B$16</definedName>
    <definedName name="solver_pre" localSheetId="2" hidden="1">0.000001</definedName>
    <definedName name="solver_pre" localSheetId="1" hidden="1">0.000001</definedName>
    <definedName name="solver_pre" localSheetId="0" hidden="1">0.000001</definedName>
    <definedName name="solver_rbv" localSheetId="2" hidden="1">1</definedName>
    <definedName name="solver_rbv" localSheetId="1" hidden="1">1</definedName>
    <definedName name="solver_rbv" localSheetId="0" hidden="1">1</definedName>
    <definedName name="solver_rel1" localSheetId="2" hidden="1">1</definedName>
    <definedName name="solver_rel1" localSheetId="1" hidden="1">3</definedName>
    <definedName name="solver_rel1" localSheetId="0" hidden="1">1</definedName>
    <definedName name="solver_rel2" localSheetId="2" hidden="1">3</definedName>
    <definedName name="solver_rel2" localSheetId="1" hidden="1">3</definedName>
    <definedName name="solver_rel2" localSheetId="0" hidden="1">3</definedName>
    <definedName name="solver_rhs1" localSheetId="2" hidden="1">100</definedName>
    <definedName name="solver_rhs1" localSheetId="1" hidden="1">0</definedName>
    <definedName name="solver_rhs1" localSheetId="0" hidden="1">100</definedName>
    <definedName name="solver_rhs2" localSheetId="2" hidden="1">0</definedName>
    <definedName name="solver_rhs2" localSheetId="1" hidden="1">0</definedName>
    <definedName name="solver_rhs2" localSheetId="0" hidden="1">0</definedName>
    <definedName name="solver_rlx" localSheetId="2" hidden="1">2</definedName>
    <definedName name="solver_rlx" localSheetId="1" hidden="1">2</definedName>
    <definedName name="solver_rlx" localSheetId="0" hidden="1">2</definedName>
    <definedName name="solver_rsd" localSheetId="2" hidden="1">0</definedName>
    <definedName name="solver_rsd" localSheetId="1" hidden="1">0</definedName>
    <definedName name="solver_rsd" localSheetId="0" hidden="1">0</definedName>
    <definedName name="solver_scl" localSheetId="2" hidden="1">1</definedName>
    <definedName name="solver_scl" localSheetId="1" hidden="1">1</definedName>
    <definedName name="solver_scl" localSheetId="0" hidden="1">1</definedName>
    <definedName name="solver_sho" localSheetId="2" hidden="1">2</definedName>
    <definedName name="solver_sho" localSheetId="1" hidden="1">2</definedName>
    <definedName name="solver_sho" localSheetId="0" hidden="1">2</definedName>
    <definedName name="solver_ssz" localSheetId="2" hidden="1">100</definedName>
    <definedName name="solver_ssz" localSheetId="1" hidden="1">100</definedName>
    <definedName name="solver_ssz" localSheetId="0" hidden="1">100</definedName>
    <definedName name="solver_tim" localSheetId="2" hidden="1">2147483647</definedName>
    <definedName name="solver_tim" localSheetId="1" hidden="1">2147483647</definedName>
    <definedName name="solver_tim" localSheetId="0" hidden="1">2147483647</definedName>
    <definedName name="solver_tol" localSheetId="2" hidden="1">0.01</definedName>
    <definedName name="solver_tol" localSheetId="1" hidden="1">0.01</definedName>
    <definedName name="solver_tol" localSheetId="0" hidden="1">0.01</definedName>
    <definedName name="solver_typ" localSheetId="2" hidden="1">2</definedName>
    <definedName name="solver_typ" localSheetId="1" hidden="1">2</definedName>
    <definedName name="solver_typ" localSheetId="0" hidden="1">2</definedName>
    <definedName name="solver_val" localSheetId="2" hidden="1">0</definedName>
    <definedName name="solver_val" localSheetId="1" hidden="1">0</definedName>
    <definedName name="solver_val" localSheetId="0" hidden="1">0</definedName>
    <definedName name="solver_ver" localSheetId="2" hidden="1">3</definedName>
    <definedName name="solver_ver" localSheetId="1" hidden="1">3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G4" i="6" l="1"/>
  <c r="F4" i="6"/>
  <c r="F5" i="6" s="1"/>
  <c r="F6" i="6" s="1"/>
  <c r="F7" i="6" s="1"/>
  <c r="F8" i="6" s="1"/>
  <c r="F9" i="6" s="1"/>
  <c r="F10" i="6" s="1"/>
  <c r="F11" i="6" s="1"/>
  <c r="F12" i="6" s="1"/>
  <c r="F13" i="6" s="1"/>
  <c r="F14" i="6" s="1"/>
  <c r="F15" i="6" s="1"/>
  <c r="F16" i="6" s="1"/>
  <c r="F17" i="6" s="1"/>
  <c r="F18" i="6" s="1"/>
  <c r="F19" i="6" s="1"/>
  <c r="F20" i="6" s="1"/>
  <c r="F21" i="6" s="1"/>
  <c r="F22" i="6" s="1"/>
  <c r="G5" i="6" l="1"/>
  <c r="G6" i="6" s="1"/>
  <c r="G7" i="6" s="1"/>
  <c r="G8" i="6" s="1"/>
  <c r="G9" i="6" s="1"/>
  <c r="G10" i="6" s="1"/>
  <c r="G4" i="5"/>
  <c r="G5" i="5" s="1"/>
  <c r="J3" i="5"/>
  <c r="G11" i="6" l="1"/>
  <c r="I5" i="5"/>
  <c r="J4" i="5"/>
  <c r="I3" i="5"/>
  <c r="I4" i="5"/>
  <c r="H3" i="1"/>
  <c r="F4" i="1"/>
  <c r="F5" i="1" s="1"/>
  <c r="G12" i="6" l="1"/>
  <c r="J5" i="5"/>
  <c r="G6" i="5"/>
  <c r="J6" i="5" s="1"/>
  <c r="F6" i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J3" i="1"/>
  <c r="G4" i="1"/>
  <c r="G13" i="6" l="1"/>
  <c r="G7" i="5"/>
  <c r="I7" i="5" s="1"/>
  <c r="I6" i="5"/>
  <c r="H4" i="1"/>
  <c r="I3" i="1"/>
  <c r="H5" i="1"/>
  <c r="G14" i="6" l="1"/>
  <c r="J7" i="5"/>
  <c r="G8" i="5"/>
  <c r="I8" i="5" s="1"/>
  <c r="G5" i="1"/>
  <c r="J4" i="1"/>
  <c r="I4" i="1"/>
  <c r="H6" i="1"/>
  <c r="G9" i="5" l="1"/>
  <c r="J9" i="5" s="1"/>
  <c r="G15" i="6"/>
  <c r="J8" i="5"/>
  <c r="G6" i="1"/>
  <c r="H7" i="1"/>
  <c r="J5" i="1"/>
  <c r="I5" i="1"/>
  <c r="I9" i="5" l="1"/>
  <c r="G10" i="5"/>
  <c r="I10" i="5" s="1"/>
  <c r="G16" i="6"/>
  <c r="G7" i="1"/>
  <c r="H8" i="1"/>
  <c r="J6" i="1"/>
  <c r="I6" i="1"/>
  <c r="J10" i="5" l="1"/>
  <c r="G11" i="5"/>
  <c r="G12" i="5" s="1"/>
  <c r="G17" i="6"/>
  <c r="G8" i="1"/>
  <c r="H9" i="1"/>
  <c r="J7" i="1"/>
  <c r="I7" i="1"/>
  <c r="I11" i="5" l="1"/>
  <c r="J11" i="5"/>
  <c r="G18" i="6"/>
  <c r="G13" i="5"/>
  <c r="J12" i="5"/>
  <c r="I12" i="5"/>
  <c r="G9" i="1"/>
  <c r="H10" i="1"/>
  <c r="G19" i="6" l="1"/>
  <c r="G14" i="5"/>
  <c r="I13" i="5"/>
  <c r="J13" i="5"/>
  <c r="G10" i="1"/>
  <c r="H11" i="1"/>
  <c r="G20" i="6" l="1"/>
  <c r="I14" i="5"/>
  <c r="G15" i="5"/>
  <c r="J14" i="5"/>
  <c r="G11" i="1"/>
  <c r="H12" i="1"/>
  <c r="G21" i="6" l="1"/>
  <c r="J15" i="5"/>
  <c r="I15" i="5"/>
  <c r="G16" i="5"/>
  <c r="G12" i="1"/>
  <c r="H13" i="1"/>
  <c r="G22" i="6" l="1"/>
  <c r="G17" i="5"/>
  <c r="J16" i="5"/>
  <c r="I16" i="5"/>
  <c r="G13" i="1"/>
  <c r="H14" i="1"/>
  <c r="G18" i="5" l="1"/>
  <c r="J17" i="5"/>
  <c r="I17" i="5"/>
  <c r="G14" i="1"/>
  <c r="H15" i="1"/>
  <c r="G19" i="5" l="1"/>
  <c r="I18" i="5"/>
  <c r="J18" i="5"/>
  <c r="G15" i="1"/>
  <c r="H16" i="1"/>
  <c r="G20" i="5" l="1"/>
  <c r="J19" i="5"/>
  <c r="I19" i="5"/>
  <c r="G16" i="1"/>
  <c r="H17" i="1"/>
  <c r="G21" i="5" l="1"/>
  <c r="J20" i="5"/>
  <c r="I20" i="5"/>
  <c r="G17" i="1"/>
  <c r="H18" i="1"/>
  <c r="J21" i="5" l="1"/>
  <c r="I21" i="5"/>
  <c r="G22" i="5"/>
  <c r="G23" i="5" s="1"/>
  <c r="G18" i="1"/>
  <c r="H19" i="1"/>
  <c r="G24" i="5" l="1"/>
  <c r="J23" i="5"/>
  <c r="I23" i="5"/>
  <c r="J22" i="5"/>
  <c r="I22" i="5"/>
  <c r="G19" i="1"/>
  <c r="H20" i="1"/>
  <c r="I24" i="5" l="1"/>
  <c r="G25" i="5"/>
  <c r="J24" i="5"/>
  <c r="G20" i="1"/>
  <c r="H21" i="1"/>
  <c r="I25" i="5" l="1"/>
  <c r="G26" i="5"/>
  <c r="J25" i="5"/>
  <c r="G21" i="1"/>
  <c r="H22" i="1"/>
  <c r="G27" i="5" l="1"/>
  <c r="I26" i="5"/>
  <c r="J26" i="5"/>
  <c r="G22" i="1"/>
  <c r="J27" i="5" l="1"/>
  <c r="I27" i="5"/>
  <c r="G28" i="5"/>
  <c r="J8" i="1"/>
  <c r="I8" i="1"/>
  <c r="J28" i="5" l="1"/>
  <c r="G29" i="5"/>
  <c r="I28" i="5"/>
  <c r="J9" i="1"/>
  <c r="I9" i="1"/>
  <c r="J29" i="5" l="1"/>
  <c r="G30" i="5"/>
  <c r="I29" i="5"/>
  <c r="J10" i="1"/>
  <c r="I10" i="1"/>
  <c r="G31" i="5" l="1"/>
  <c r="I30" i="5"/>
  <c r="J30" i="5"/>
  <c r="J11" i="1"/>
  <c r="I11" i="1"/>
  <c r="G32" i="5" l="1"/>
  <c r="I31" i="5"/>
  <c r="J31" i="5"/>
  <c r="J12" i="1"/>
  <c r="I12" i="1"/>
  <c r="G33" i="5" l="1"/>
  <c r="G34" i="5" s="1"/>
  <c r="I32" i="5"/>
  <c r="J32" i="5"/>
  <c r="J13" i="1"/>
  <c r="I13" i="1"/>
  <c r="G35" i="5" l="1"/>
  <c r="J34" i="5"/>
  <c r="I34" i="5"/>
  <c r="J33" i="5"/>
  <c r="I33" i="5"/>
  <c r="J14" i="1"/>
  <c r="I14" i="1"/>
  <c r="G36" i="5" l="1"/>
  <c r="J35" i="5"/>
  <c r="I35" i="5"/>
  <c r="J15" i="1"/>
  <c r="I15" i="1"/>
  <c r="G37" i="5" l="1"/>
  <c r="J36" i="5"/>
  <c r="I36" i="5"/>
  <c r="J16" i="1"/>
  <c r="I16" i="1"/>
  <c r="G38" i="5" l="1"/>
  <c r="J37" i="5"/>
  <c r="I37" i="5"/>
  <c r="J17" i="1"/>
  <c r="I17" i="1"/>
  <c r="G39" i="5" l="1"/>
  <c r="J38" i="5"/>
  <c r="I38" i="5"/>
  <c r="J18" i="1"/>
  <c r="I18" i="1"/>
  <c r="G40" i="5" l="1"/>
  <c r="J39" i="5"/>
  <c r="I39" i="5"/>
  <c r="J19" i="1"/>
  <c r="I19" i="1"/>
  <c r="G41" i="5" l="1"/>
  <c r="J40" i="5"/>
  <c r="I40" i="5"/>
  <c r="J20" i="1"/>
  <c r="I20" i="1"/>
  <c r="G42" i="5" l="1"/>
  <c r="I41" i="5"/>
  <c r="J41" i="5"/>
  <c r="J21" i="1"/>
  <c r="I21" i="1"/>
  <c r="G43" i="5" l="1"/>
  <c r="J42" i="5"/>
  <c r="I42" i="5"/>
  <c r="J22" i="1"/>
  <c r="I22" i="1"/>
  <c r="G44" i="5" l="1"/>
  <c r="J43" i="5"/>
  <c r="I43" i="5"/>
  <c r="B16" i="1"/>
  <c r="B17" i="1"/>
  <c r="G45" i="5" l="1"/>
  <c r="J44" i="5"/>
  <c r="I44" i="5"/>
  <c r="G46" i="5" l="1"/>
  <c r="J45" i="5"/>
  <c r="I45" i="5"/>
  <c r="G47" i="5" l="1"/>
  <c r="J46" i="5"/>
  <c r="I46" i="5"/>
  <c r="G48" i="5" l="1"/>
  <c r="I47" i="5"/>
  <c r="J47" i="5"/>
  <c r="G49" i="5" l="1"/>
  <c r="J48" i="5"/>
  <c r="I48" i="5"/>
  <c r="G50" i="5" l="1"/>
  <c r="I49" i="5"/>
  <c r="J49" i="5"/>
  <c r="G51" i="5" l="1"/>
  <c r="J50" i="5"/>
  <c r="I50" i="5"/>
  <c r="G52" i="5" l="1"/>
  <c r="J51" i="5"/>
  <c r="I51" i="5"/>
  <c r="G53" i="5" l="1"/>
  <c r="J52" i="5"/>
  <c r="I52" i="5"/>
  <c r="G54" i="5" l="1"/>
  <c r="J53" i="5"/>
  <c r="I53" i="5"/>
  <c r="G55" i="5" l="1"/>
  <c r="I54" i="5"/>
  <c r="J54" i="5"/>
  <c r="G56" i="5" l="1"/>
  <c r="I55" i="5"/>
  <c r="J55" i="5"/>
  <c r="G57" i="5" l="1"/>
  <c r="J56" i="5"/>
  <c r="I56" i="5"/>
  <c r="G58" i="5" l="1"/>
  <c r="I57" i="5"/>
  <c r="J57" i="5"/>
  <c r="G59" i="5" l="1"/>
  <c r="J58" i="5"/>
  <c r="I58" i="5"/>
  <c r="G60" i="5" l="1"/>
  <c r="J59" i="5"/>
  <c r="I59" i="5"/>
  <c r="G61" i="5" l="1"/>
  <c r="J60" i="5"/>
  <c r="I60" i="5"/>
  <c r="G62" i="5" l="1"/>
  <c r="J61" i="5"/>
  <c r="I61" i="5"/>
  <c r="G63" i="5" l="1"/>
  <c r="J62" i="5"/>
  <c r="I62" i="5"/>
  <c r="G64" i="5" l="1"/>
  <c r="J63" i="5"/>
  <c r="I63" i="5"/>
  <c r="G65" i="5" l="1"/>
  <c r="J64" i="5"/>
  <c r="I64" i="5"/>
  <c r="G66" i="5" l="1"/>
  <c r="J65" i="5"/>
  <c r="I65" i="5"/>
  <c r="G67" i="5" l="1"/>
  <c r="J66" i="5"/>
  <c r="I66" i="5"/>
  <c r="G68" i="5" l="1"/>
  <c r="J67" i="5"/>
  <c r="I67" i="5"/>
  <c r="G69" i="5" l="1"/>
  <c r="J68" i="5"/>
  <c r="I68" i="5"/>
  <c r="G70" i="5" l="1"/>
  <c r="J69" i="5"/>
  <c r="I69" i="5"/>
  <c r="G71" i="5" l="1"/>
  <c r="I70" i="5"/>
  <c r="J70" i="5"/>
  <c r="G72" i="5" l="1"/>
  <c r="I71" i="5"/>
  <c r="J71" i="5"/>
  <c r="G73" i="5" l="1"/>
  <c r="J72" i="5"/>
  <c r="I72" i="5"/>
  <c r="G74" i="5" l="1"/>
  <c r="I73" i="5"/>
  <c r="J73" i="5"/>
  <c r="G75" i="5" l="1"/>
  <c r="J74" i="5"/>
  <c r="I74" i="5"/>
  <c r="G76" i="5" l="1"/>
  <c r="J75" i="5"/>
  <c r="I75" i="5"/>
  <c r="G77" i="5" l="1"/>
  <c r="J76" i="5"/>
  <c r="I76" i="5"/>
  <c r="G78" i="5" l="1"/>
  <c r="J77" i="5"/>
  <c r="I77" i="5"/>
  <c r="G79" i="5" l="1"/>
  <c r="J78" i="5"/>
  <c r="I78" i="5"/>
  <c r="G80" i="5" l="1"/>
  <c r="J79" i="5"/>
  <c r="I79" i="5"/>
  <c r="G81" i="5" l="1"/>
  <c r="J80" i="5"/>
  <c r="I80" i="5"/>
  <c r="G82" i="5" l="1"/>
  <c r="J81" i="5"/>
  <c r="I81" i="5"/>
  <c r="G83" i="5" l="1"/>
  <c r="J82" i="5"/>
  <c r="I82" i="5"/>
  <c r="G84" i="5" l="1"/>
  <c r="J83" i="5"/>
  <c r="I83" i="5"/>
  <c r="G85" i="5" l="1"/>
  <c r="J84" i="5"/>
  <c r="I84" i="5"/>
  <c r="G86" i="5" l="1"/>
  <c r="J85" i="5"/>
  <c r="I85" i="5"/>
  <c r="G87" i="5" l="1"/>
  <c r="J86" i="5"/>
  <c r="I86" i="5"/>
  <c r="G88" i="5" l="1"/>
  <c r="J87" i="5"/>
  <c r="I87" i="5"/>
  <c r="G89" i="5" l="1"/>
  <c r="J88" i="5"/>
  <c r="I88" i="5"/>
  <c r="G90" i="5" l="1"/>
  <c r="J89" i="5"/>
  <c r="I89" i="5"/>
  <c r="G91" i="5" l="1"/>
  <c r="J90" i="5"/>
  <c r="I90" i="5"/>
  <c r="G92" i="5" l="1"/>
  <c r="J91" i="5"/>
  <c r="I91" i="5"/>
  <c r="G93" i="5" l="1"/>
  <c r="J92" i="5"/>
  <c r="I92" i="5"/>
  <c r="G94" i="5" l="1"/>
  <c r="J93" i="5"/>
  <c r="I93" i="5"/>
  <c r="G95" i="5" l="1"/>
  <c r="I94" i="5"/>
  <c r="J94" i="5"/>
  <c r="G96" i="5" l="1"/>
  <c r="I95" i="5"/>
  <c r="J95" i="5"/>
  <c r="G97" i="5" l="1"/>
  <c r="J96" i="5"/>
  <c r="I96" i="5"/>
  <c r="G98" i="5" l="1"/>
  <c r="I97" i="5"/>
  <c r="J97" i="5"/>
  <c r="G99" i="5" l="1"/>
  <c r="J98" i="5"/>
  <c r="I98" i="5"/>
  <c r="G100" i="5" l="1"/>
  <c r="J99" i="5"/>
  <c r="I99" i="5"/>
  <c r="G101" i="5" l="1"/>
  <c r="J100" i="5"/>
  <c r="I100" i="5"/>
  <c r="G102" i="5" l="1"/>
  <c r="J101" i="5"/>
  <c r="I101" i="5"/>
  <c r="G103" i="5" l="1"/>
  <c r="I102" i="5"/>
  <c r="J102" i="5"/>
  <c r="G104" i="5" l="1"/>
  <c r="J103" i="5"/>
  <c r="I103" i="5"/>
  <c r="G105" i="5" l="1"/>
  <c r="J104" i="5"/>
  <c r="I104" i="5"/>
  <c r="G106" i="5" l="1"/>
  <c r="J105" i="5"/>
  <c r="I105" i="5"/>
  <c r="G107" i="5" l="1"/>
  <c r="J106" i="5"/>
  <c r="I106" i="5"/>
  <c r="G108" i="5" l="1"/>
  <c r="J107" i="5"/>
  <c r="I107" i="5"/>
  <c r="G109" i="5" l="1"/>
  <c r="J108" i="5"/>
  <c r="I108" i="5"/>
  <c r="G110" i="5" l="1"/>
  <c r="J109" i="5"/>
  <c r="I109" i="5"/>
  <c r="G111" i="5" l="1"/>
  <c r="J110" i="5"/>
  <c r="I110" i="5"/>
  <c r="G112" i="5" l="1"/>
  <c r="J111" i="5"/>
  <c r="I111" i="5"/>
  <c r="G113" i="5" l="1"/>
  <c r="J112" i="5"/>
  <c r="I112" i="5"/>
  <c r="G114" i="5" l="1"/>
  <c r="I113" i="5"/>
  <c r="J113" i="5"/>
  <c r="G115" i="5" l="1"/>
  <c r="J114" i="5"/>
  <c r="I114" i="5"/>
  <c r="G116" i="5" l="1"/>
  <c r="J115" i="5"/>
  <c r="I115" i="5"/>
  <c r="G117" i="5" l="1"/>
  <c r="J116" i="5"/>
  <c r="I116" i="5"/>
  <c r="G118" i="5" l="1"/>
  <c r="J117" i="5"/>
  <c r="I117" i="5"/>
  <c r="G119" i="5" l="1"/>
  <c r="I118" i="5"/>
  <c r="J118" i="5"/>
  <c r="G120" i="5" l="1"/>
  <c r="I119" i="5"/>
  <c r="J119" i="5"/>
  <c r="G121" i="5" l="1"/>
  <c r="J120" i="5"/>
  <c r="I120" i="5"/>
  <c r="G122" i="5" l="1"/>
  <c r="J121" i="5"/>
  <c r="I121" i="5"/>
  <c r="G123" i="5" l="1"/>
  <c r="J122" i="5"/>
  <c r="I122" i="5"/>
  <c r="G124" i="5" l="1"/>
  <c r="J123" i="5"/>
  <c r="I123" i="5"/>
  <c r="G125" i="5" l="1"/>
  <c r="J124" i="5"/>
  <c r="I124" i="5"/>
  <c r="G126" i="5" l="1"/>
  <c r="J125" i="5"/>
  <c r="I125" i="5"/>
  <c r="G127" i="5" l="1"/>
  <c r="J126" i="5"/>
  <c r="I126" i="5"/>
  <c r="G128" i="5" l="1"/>
  <c r="J127" i="5"/>
  <c r="I127" i="5"/>
  <c r="G129" i="5" l="1"/>
  <c r="J128" i="5"/>
  <c r="I128" i="5"/>
  <c r="G130" i="5" l="1"/>
  <c r="J129" i="5"/>
  <c r="I129" i="5"/>
  <c r="G131" i="5" l="1"/>
  <c r="J130" i="5"/>
  <c r="I130" i="5"/>
  <c r="G132" i="5" l="1"/>
  <c r="J131" i="5"/>
  <c r="I131" i="5"/>
  <c r="G133" i="5" l="1"/>
  <c r="J132" i="5"/>
  <c r="I132" i="5"/>
  <c r="G134" i="5" l="1"/>
  <c r="J133" i="5"/>
  <c r="I133" i="5"/>
  <c r="G135" i="5" l="1"/>
  <c r="I134" i="5"/>
  <c r="J134" i="5"/>
  <c r="G136" i="5" l="1"/>
  <c r="I135" i="5"/>
  <c r="J135" i="5"/>
  <c r="G137" i="5" l="1"/>
  <c r="J136" i="5"/>
  <c r="I136" i="5"/>
  <c r="G138" i="5" l="1"/>
  <c r="I137" i="5"/>
  <c r="J137" i="5"/>
  <c r="G139" i="5" l="1"/>
  <c r="J138" i="5"/>
  <c r="I138" i="5"/>
  <c r="G140" i="5" l="1"/>
  <c r="J139" i="5"/>
  <c r="I139" i="5"/>
  <c r="G141" i="5" l="1"/>
  <c r="J140" i="5"/>
  <c r="I140" i="5"/>
  <c r="G142" i="5" l="1"/>
  <c r="J141" i="5"/>
  <c r="I141" i="5"/>
  <c r="G143" i="5" l="1"/>
  <c r="I142" i="5"/>
  <c r="J142" i="5"/>
  <c r="G144" i="5" l="1"/>
  <c r="I143" i="5"/>
  <c r="J143" i="5"/>
  <c r="G145" i="5" l="1"/>
  <c r="J144" i="5"/>
  <c r="I144" i="5"/>
  <c r="G146" i="5" l="1"/>
  <c r="J145" i="5"/>
  <c r="I145" i="5"/>
  <c r="G147" i="5" l="1"/>
  <c r="J146" i="5"/>
  <c r="I146" i="5"/>
  <c r="G148" i="5" l="1"/>
  <c r="J147" i="5"/>
  <c r="I147" i="5"/>
  <c r="G149" i="5" l="1"/>
  <c r="J148" i="5"/>
  <c r="I148" i="5"/>
  <c r="G150" i="5" l="1"/>
  <c r="J149" i="5"/>
  <c r="I149" i="5"/>
  <c r="G151" i="5" l="1"/>
  <c r="J150" i="5"/>
  <c r="I150" i="5"/>
  <c r="G152" i="5" l="1"/>
  <c r="J151" i="5"/>
  <c r="I151" i="5"/>
  <c r="G153" i="5" l="1"/>
  <c r="J152" i="5"/>
  <c r="I152" i="5"/>
  <c r="G154" i="5" l="1"/>
  <c r="J153" i="5"/>
  <c r="I153" i="5"/>
  <c r="G155" i="5" l="1"/>
  <c r="J154" i="5"/>
  <c r="I154" i="5"/>
  <c r="G156" i="5" l="1"/>
  <c r="J155" i="5"/>
  <c r="I155" i="5"/>
  <c r="G157" i="5" l="1"/>
  <c r="J156" i="5"/>
  <c r="I156" i="5"/>
  <c r="G158" i="5" l="1"/>
  <c r="J157" i="5"/>
  <c r="I157" i="5"/>
  <c r="G159" i="5" l="1"/>
  <c r="I158" i="5"/>
  <c r="J158" i="5"/>
  <c r="G160" i="5" l="1"/>
  <c r="I159" i="5"/>
  <c r="J159" i="5"/>
  <c r="G161" i="5" l="1"/>
  <c r="J160" i="5"/>
  <c r="I160" i="5"/>
  <c r="G162" i="5" l="1"/>
  <c r="I161" i="5"/>
  <c r="J161" i="5"/>
  <c r="G163" i="5" l="1"/>
  <c r="J162" i="5"/>
  <c r="I162" i="5"/>
  <c r="G164" i="5" l="1"/>
  <c r="J163" i="5"/>
  <c r="I163" i="5"/>
  <c r="G165" i="5" l="1"/>
  <c r="J164" i="5"/>
  <c r="I164" i="5"/>
  <c r="G166" i="5" l="1"/>
  <c r="J165" i="5"/>
  <c r="I165" i="5"/>
  <c r="G167" i="5" l="1"/>
  <c r="I166" i="5"/>
  <c r="J166" i="5"/>
  <c r="G168" i="5" l="1"/>
  <c r="J167" i="5"/>
  <c r="I167" i="5"/>
  <c r="G169" i="5" l="1"/>
  <c r="J168" i="5"/>
  <c r="I168" i="5"/>
  <c r="G170" i="5" l="1"/>
  <c r="J169" i="5"/>
  <c r="I169" i="5"/>
  <c r="G171" i="5" l="1"/>
  <c r="J170" i="5"/>
  <c r="I170" i="5"/>
  <c r="G172" i="5" l="1"/>
  <c r="J171" i="5"/>
  <c r="I171" i="5"/>
  <c r="G173" i="5" l="1"/>
  <c r="J172" i="5"/>
  <c r="I172" i="5"/>
  <c r="G174" i="5" l="1"/>
  <c r="J173" i="5"/>
  <c r="I173" i="5"/>
  <c r="G175" i="5" l="1"/>
  <c r="J174" i="5"/>
  <c r="I174" i="5"/>
  <c r="G176" i="5" l="1"/>
  <c r="J175" i="5"/>
  <c r="I175" i="5"/>
  <c r="G177" i="5" l="1"/>
  <c r="J176" i="5"/>
  <c r="I176" i="5"/>
  <c r="G178" i="5" l="1"/>
  <c r="I177" i="5"/>
  <c r="J177" i="5"/>
  <c r="G179" i="5" l="1"/>
  <c r="J178" i="5"/>
  <c r="I178" i="5"/>
  <c r="G180" i="5" l="1"/>
  <c r="J179" i="5"/>
  <c r="I179" i="5"/>
  <c r="G181" i="5" l="1"/>
  <c r="J180" i="5"/>
  <c r="I180" i="5"/>
  <c r="G182" i="5" l="1"/>
  <c r="J181" i="5"/>
  <c r="I181" i="5"/>
  <c r="G183" i="5" l="1"/>
  <c r="I182" i="5"/>
  <c r="J182" i="5"/>
  <c r="G184" i="5" l="1"/>
  <c r="I183" i="5"/>
  <c r="J183" i="5"/>
  <c r="G185" i="5" l="1"/>
  <c r="J184" i="5"/>
  <c r="I184" i="5"/>
  <c r="G186" i="5" l="1"/>
  <c r="J185" i="5"/>
  <c r="I185" i="5"/>
  <c r="G187" i="5" l="1"/>
  <c r="J186" i="5"/>
  <c r="I186" i="5"/>
  <c r="G188" i="5" l="1"/>
  <c r="J187" i="5"/>
  <c r="I187" i="5"/>
  <c r="G189" i="5" l="1"/>
  <c r="J188" i="5"/>
  <c r="I188" i="5"/>
  <c r="G190" i="5" l="1"/>
  <c r="J189" i="5"/>
  <c r="I189" i="5"/>
  <c r="G191" i="5" l="1"/>
  <c r="J190" i="5"/>
  <c r="I190" i="5"/>
  <c r="G192" i="5" l="1"/>
  <c r="J191" i="5"/>
  <c r="I191" i="5"/>
  <c r="G193" i="5" l="1"/>
  <c r="J192" i="5"/>
  <c r="I192" i="5"/>
  <c r="G194" i="5" l="1"/>
  <c r="J193" i="5"/>
  <c r="I193" i="5"/>
  <c r="G195" i="5" l="1"/>
  <c r="J194" i="5"/>
  <c r="I194" i="5"/>
  <c r="G196" i="5" l="1"/>
  <c r="J195" i="5"/>
  <c r="I195" i="5"/>
  <c r="G197" i="5" l="1"/>
  <c r="J196" i="5"/>
  <c r="I196" i="5"/>
  <c r="G198" i="5" l="1"/>
  <c r="J197" i="5"/>
  <c r="I197" i="5"/>
  <c r="G199" i="5" l="1"/>
  <c r="I198" i="5"/>
  <c r="J198" i="5"/>
  <c r="G200" i="5" l="1"/>
  <c r="I199" i="5"/>
  <c r="J199" i="5"/>
  <c r="G201" i="5" l="1"/>
  <c r="J200" i="5"/>
  <c r="I200" i="5"/>
  <c r="G202" i="5" l="1"/>
  <c r="I201" i="5"/>
  <c r="J201" i="5"/>
  <c r="G203" i="5" l="1"/>
  <c r="J202" i="5"/>
  <c r="I202" i="5"/>
  <c r="G204" i="5" l="1"/>
  <c r="J203" i="5"/>
  <c r="I203" i="5"/>
  <c r="G205" i="5" l="1"/>
  <c r="J204" i="5"/>
  <c r="I204" i="5"/>
  <c r="G206" i="5" l="1"/>
  <c r="J205" i="5"/>
  <c r="I205" i="5"/>
  <c r="G207" i="5" l="1"/>
  <c r="J206" i="5"/>
  <c r="I206" i="5"/>
  <c r="G208" i="5" l="1"/>
  <c r="J207" i="5"/>
  <c r="I207" i="5"/>
  <c r="G209" i="5" l="1"/>
  <c r="J208" i="5"/>
  <c r="I208" i="5"/>
  <c r="G210" i="5" l="1"/>
  <c r="J209" i="5"/>
  <c r="I209" i="5"/>
  <c r="G211" i="5" l="1"/>
  <c r="J210" i="5"/>
  <c r="I210" i="5"/>
  <c r="G212" i="5" l="1"/>
  <c r="J211" i="5"/>
  <c r="I211" i="5"/>
  <c r="G213" i="5" l="1"/>
  <c r="J212" i="5"/>
  <c r="I212" i="5"/>
  <c r="G214" i="5" l="1"/>
  <c r="J213" i="5"/>
  <c r="I213" i="5"/>
  <c r="G215" i="5" l="1"/>
  <c r="J214" i="5"/>
  <c r="I214" i="5"/>
  <c r="G216" i="5" l="1"/>
  <c r="J215" i="5"/>
  <c r="I215" i="5"/>
  <c r="G217" i="5" l="1"/>
  <c r="J216" i="5"/>
  <c r="I216" i="5"/>
  <c r="G218" i="5" l="1"/>
  <c r="J217" i="5"/>
  <c r="I217" i="5"/>
  <c r="G219" i="5" l="1"/>
  <c r="J218" i="5"/>
  <c r="I218" i="5"/>
  <c r="G220" i="5" l="1"/>
  <c r="J219" i="5"/>
  <c r="I219" i="5"/>
  <c r="G221" i="5" l="1"/>
  <c r="J220" i="5"/>
  <c r="I220" i="5"/>
  <c r="G222" i="5" l="1"/>
  <c r="J221" i="5"/>
  <c r="I221" i="5"/>
  <c r="G223" i="5" l="1"/>
  <c r="I222" i="5"/>
  <c r="J222" i="5"/>
  <c r="G224" i="5" l="1"/>
  <c r="I223" i="5"/>
  <c r="J223" i="5"/>
  <c r="G225" i="5" l="1"/>
  <c r="J224" i="5"/>
  <c r="I224" i="5"/>
  <c r="G226" i="5" l="1"/>
  <c r="I225" i="5"/>
  <c r="J225" i="5"/>
  <c r="G227" i="5" l="1"/>
  <c r="J226" i="5"/>
  <c r="I226" i="5"/>
  <c r="G228" i="5" l="1"/>
  <c r="J227" i="5"/>
  <c r="I227" i="5"/>
  <c r="G229" i="5" l="1"/>
  <c r="J228" i="5"/>
  <c r="I228" i="5"/>
  <c r="G230" i="5" l="1"/>
  <c r="J229" i="5"/>
  <c r="I229" i="5"/>
  <c r="G231" i="5" l="1"/>
  <c r="I230" i="5"/>
  <c r="J230" i="5"/>
  <c r="G232" i="5" l="1"/>
  <c r="J231" i="5"/>
  <c r="I231" i="5"/>
  <c r="G233" i="5" l="1"/>
  <c r="J232" i="5"/>
  <c r="I232" i="5"/>
  <c r="G234" i="5" l="1"/>
  <c r="J233" i="5"/>
  <c r="I233" i="5"/>
  <c r="G235" i="5" l="1"/>
  <c r="J234" i="5"/>
  <c r="I234" i="5"/>
  <c r="G236" i="5" l="1"/>
  <c r="J235" i="5"/>
  <c r="I235" i="5"/>
  <c r="G237" i="5" l="1"/>
  <c r="J236" i="5"/>
  <c r="I236" i="5"/>
  <c r="G238" i="5" l="1"/>
  <c r="J237" i="5"/>
  <c r="I237" i="5"/>
  <c r="G239" i="5" l="1"/>
  <c r="J238" i="5"/>
  <c r="I238" i="5"/>
  <c r="G240" i="5" l="1"/>
  <c r="J239" i="5"/>
  <c r="I239" i="5"/>
  <c r="G241" i="5" l="1"/>
  <c r="I240" i="5"/>
  <c r="J240" i="5"/>
  <c r="G242" i="5" l="1"/>
  <c r="I241" i="5"/>
  <c r="J241" i="5"/>
  <c r="G243" i="5" l="1"/>
  <c r="J242" i="5"/>
  <c r="I242" i="5"/>
  <c r="J243" i="5" l="1"/>
  <c r="B16" i="5" s="1"/>
  <c r="I243" i="5"/>
  <c r="B17" i="5" s="1"/>
</calcChain>
</file>

<file path=xl/sharedStrings.xml><?xml version="1.0" encoding="utf-8"?>
<sst xmlns="http://schemas.openxmlformats.org/spreadsheetml/2006/main" count="49" uniqueCount="24">
  <si>
    <t>time</t>
  </si>
  <si>
    <t>error^2</t>
  </si>
  <si>
    <t>model</t>
  </si>
  <si>
    <t>Sum of Squared Errors</t>
  </si>
  <si>
    <t>Minimize Either of These</t>
  </si>
  <si>
    <t>Sum of Absolute Errors</t>
  </si>
  <si>
    <t>abs(error)</t>
  </si>
  <si>
    <t>desired</t>
  </si>
  <si>
    <t>Model Parameters</t>
  </si>
  <si>
    <t>manipulated</t>
  </si>
  <si>
    <t>u</t>
  </si>
  <si>
    <t>y</t>
  </si>
  <si>
    <t>Delta MV</t>
  </si>
  <si>
    <t>Change</t>
  </si>
  <si>
    <t>Target Trajectory Parameters</t>
  </si>
  <si>
    <t>Final Target</t>
  </si>
  <si>
    <t>Target</t>
  </si>
  <si>
    <t>Time Constant (tau)</t>
  </si>
  <si>
    <t>Delay (theta)</t>
  </si>
  <si>
    <t>Model Predictive Control</t>
  </si>
  <si>
    <t>gain (K)</t>
  </si>
  <si>
    <r>
      <t>tau (</t>
    </r>
    <r>
      <rPr>
        <b/>
        <sz val="10"/>
        <rFont val="Symbol"/>
        <family val="1"/>
        <charset val="2"/>
      </rPr>
      <t>t</t>
    </r>
    <r>
      <rPr>
        <b/>
        <sz val="10"/>
        <rFont val="Arial"/>
        <family val="2"/>
      </rPr>
      <t>)</t>
    </r>
  </si>
  <si>
    <t>Parameter Estimation</t>
  </si>
  <si>
    <t>Simulate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</si>
</sst>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u/>
      <sz val="10"/>
      <color rgb="FFFF0000"/>
      <name val="Arial"/>
      <family val="2"/>
    </font>
    <font>
      <b/>
      <u/>
      <sz val="10"/>
      <color rgb="FF92D050"/>
      <name val="Arial"/>
      <family val="2"/>
    </font>
    <font>
      <sz val="10"/>
      <color rgb="FF00B050"/>
      <name val="Arial"/>
      <family val="2"/>
    </font>
    <font>
      <sz val="10"/>
      <color theme="1"/>
      <name val="Arial"/>
      <family val="2"/>
    </font>
    <font>
      <b/>
      <sz val="10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2" xfId="0" applyFill="1" applyBorder="1"/>
    <xf numFmtId="0" fontId="0" fillId="2" borderId="4" xfId="0" applyFill="1" applyBorder="1"/>
    <xf numFmtId="0" fontId="0" fillId="2" borderId="6" xfId="0" applyFill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ill="1"/>
    <xf numFmtId="0" fontId="2" fillId="0" borderId="0" xfId="0" applyFont="1" applyFill="1" applyBorder="1"/>
    <xf numFmtId="0" fontId="2" fillId="2" borderId="1" xfId="0" applyFont="1" applyFill="1" applyBorder="1"/>
    <xf numFmtId="0" fontId="2" fillId="2" borderId="5" xfId="0" applyFont="1" applyFill="1" applyBorder="1"/>
    <xf numFmtId="0" fontId="2" fillId="2" borderId="3" xfId="0" applyFont="1" applyFill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Border="1"/>
    <xf numFmtId="0" fontId="7" fillId="0" borderId="0" xfId="0" applyFont="1" applyBorder="1"/>
    <xf numFmtId="0" fontId="0" fillId="0" borderId="0" xfId="0" applyFill="1" applyBorder="1"/>
    <xf numFmtId="0" fontId="0" fillId="3" borderId="2" xfId="0" applyFill="1" applyBorder="1"/>
    <xf numFmtId="0" fontId="0" fillId="3" borderId="6" xfId="0" applyFill="1" applyBorder="1"/>
    <xf numFmtId="0" fontId="8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/>
              <a:t>Simulate</a:t>
            </a:r>
          </a:p>
        </c:rich>
      </c:tx>
      <c:layout>
        <c:manualLayout>
          <c:xMode val="edge"/>
          <c:yMode val="edge"/>
          <c:x val="0.29946725032197224"/>
          <c:y val="3.2663242805132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53624389628644"/>
          <c:y val="0.17839210113233661"/>
          <c:w val="0.8207739307535642"/>
          <c:h val="0.64824120603015079"/>
        </c:manualLayout>
      </c:layout>
      <c:scatterChart>
        <c:scatterStyle val="lineMarker"/>
        <c:varyColors val="0"/>
        <c:ser>
          <c:idx val="3"/>
          <c:order val="0"/>
          <c:tx>
            <c:v>Velocity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Simulate!$D$3:$D$498</c:f>
              <c:numCache>
                <c:formatCode>General</c:formatCode>
                <c:ptCount val="49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1.3</c:v>
                </c:pt>
                <c:pt idx="7">
                  <c:v>1.6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</c:numCache>
            </c:numRef>
          </c:xVal>
          <c:yVal>
            <c:numRef>
              <c:f>Simulate!$G$3:$G$498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1.1821786580596738</c:v>
                </c:pt>
                <c:pt idx="7">
                  <c:v>2.3294186566300534</c:v>
                </c:pt>
                <c:pt idx="8">
                  <c:v>3.8065032785616202</c:v>
                </c:pt>
                <c:pt idx="9">
                  <c:v>7.2507698768807298</c:v>
                </c:pt>
                <c:pt idx="10">
                  <c:v>10.367271172731291</c:v>
                </c:pt>
                <c:pt idx="11">
                  <c:v>13.187198158574434</c:v>
                </c:pt>
                <c:pt idx="12">
                  <c:v>15.73877361149467</c:v>
                </c:pt>
                <c:pt idx="13">
                  <c:v>16.14428291695814</c:v>
                </c:pt>
                <c:pt idx="14">
                  <c:v>16.511202909903261</c:v>
                </c:pt>
                <c:pt idx="15">
                  <c:v>16.843205848945498</c:v>
                </c:pt>
                <c:pt idx="16">
                  <c:v>15.240362891808017</c:v>
                </c:pt>
                <c:pt idx="17">
                  <c:v>13.790050608954616</c:v>
                </c:pt>
                <c:pt idx="18">
                  <c:v>11.290338520052893</c:v>
                </c:pt>
                <c:pt idx="19">
                  <c:v>9.2437473590282515</c:v>
                </c:pt>
              </c:numCache>
            </c:numRef>
          </c:yVal>
          <c:smooth val="0"/>
        </c:ser>
        <c:ser>
          <c:idx val="5"/>
          <c:order val="1"/>
          <c:tx>
            <c:v>Pedal Position (%)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Simulate!$D$3:$D$498</c:f>
              <c:numCache>
                <c:formatCode>General</c:formatCode>
                <c:ptCount val="49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1.3</c:v>
                </c:pt>
                <c:pt idx="7">
                  <c:v>1.6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</c:numCache>
            </c:numRef>
          </c:xVal>
          <c:yVal>
            <c:numRef>
              <c:f>Simulate!$F$3:$F$498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741920"/>
        <c:axId val="327742480"/>
      </c:scatterChart>
      <c:valAx>
        <c:axId val="327741920"/>
        <c:scaling>
          <c:orientation val="minMax"/>
          <c:max val="1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7742480"/>
        <c:crosses val="autoZero"/>
        <c:crossBetween val="midCat"/>
      </c:valAx>
      <c:valAx>
        <c:axId val="327742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Velocity (m/s)</a:t>
                </a:r>
              </a:p>
            </c:rich>
          </c:tx>
          <c:layout>
            <c:manualLayout>
              <c:xMode val="edge"/>
              <c:yMode val="edge"/>
              <c:x val="2.4589529392721667E-2"/>
              <c:y val="0.349990607199448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774192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6011144945554574"/>
          <c:y val="0.15105498308411455"/>
          <c:w val="0.34696264797563919"/>
          <c:h val="0.19862288454143145"/>
        </c:manualLayout>
      </c:layout>
      <c:overlay val="1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/>
              <a:t>Parameter Estimation</a:t>
            </a:r>
          </a:p>
        </c:rich>
      </c:tx>
      <c:layout>
        <c:manualLayout>
          <c:xMode val="edge"/>
          <c:yMode val="edge"/>
          <c:x val="0.29946725032197224"/>
          <c:y val="3.2663242805132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53624389628644"/>
          <c:y val="0.17839210113233661"/>
          <c:w val="0.8207739307535642"/>
          <c:h val="0.64824120603015079"/>
        </c:manualLayout>
      </c:layout>
      <c:scatterChart>
        <c:scatterStyle val="lineMarker"/>
        <c:varyColors val="0"/>
        <c:ser>
          <c:idx val="3"/>
          <c:order val="0"/>
          <c:tx>
            <c:v>T2 Level (Model)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Estimate!$D$3:$D$498</c:f>
              <c:numCache>
                <c:formatCode>General</c:formatCode>
                <c:ptCount val="4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</c:numCache>
            </c:numRef>
          </c:xVal>
          <c:yVal>
            <c:numRef>
              <c:f>Estimate!$G$3:$G$498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1.0183855253560347E-2</c:v>
                </c:pt>
                <c:pt idx="20">
                  <c:v>2.0271894242349285E-2</c:v>
                </c:pt>
                <c:pt idx="21">
                  <c:v>3.0265018467455169E-2</c:v>
                </c:pt>
                <c:pt idx="22">
                  <c:v>4.0164120948063889E-2</c:v>
                </c:pt>
                <c:pt idx="23">
                  <c:v>4.9970086301262068E-2</c:v>
                </c:pt>
                <c:pt idx="24">
                  <c:v>5.9683790821089426E-2</c:v>
                </c:pt>
                <c:pt idx="25">
                  <c:v>6.9306102556847354E-2</c:v>
                </c:pt>
                <c:pt idx="26">
                  <c:v>7.8837881390670703E-2</c:v>
                </c:pt>
                <c:pt idx="27">
                  <c:v>8.8279979114369786E-2</c:v>
                </c:pt>
                <c:pt idx="28">
                  <c:v>9.7633239505549321E-2</c:v>
                </c:pt>
                <c:pt idx="29">
                  <c:v>0.10689849840301126</c:v>
                </c:pt>
                <c:pt idx="30">
                  <c:v>0.11607658378144811</c:v>
                </c:pt>
                <c:pt idx="31">
                  <c:v>0.12516831582543361</c:v>
                </c:pt>
                <c:pt idx="32">
                  <c:v>0.13417450700271713</c:v>
                </c:pt>
                <c:pt idx="33">
                  <c:v>0.14309596213682851</c:v>
                </c:pt>
                <c:pt idx="34">
                  <c:v>0.15193347847899982</c:v>
                </c:pt>
                <c:pt idx="35">
                  <c:v>0.16068784577941045</c:v>
                </c:pt>
                <c:pt idx="36">
                  <c:v>0.16935984635776175</c:v>
                </c:pt>
                <c:pt idx="37">
                  <c:v>0.17795025517318785</c:v>
                </c:pt>
                <c:pt idx="38">
                  <c:v>0.18645983989350853</c:v>
                </c:pt>
                <c:pt idx="39">
                  <c:v>0.19488936096383067</c:v>
                </c:pt>
                <c:pt idx="40">
                  <c:v>0.2032395716745041</c:v>
                </c:pt>
                <c:pt idx="41">
                  <c:v>0.21151121822843824</c:v>
                </c:pt>
                <c:pt idx="42">
                  <c:v>0.21970503980778525</c:v>
                </c:pt>
                <c:pt idx="43">
                  <c:v>0.22782176863999587</c:v>
                </c:pt>
                <c:pt idx="44">
                  <c:v>0.23586213006325368</c:v>
                </c:pt>
                <c:pt idx="45">
                  <c:v>0.24382684259129381</c:v>
                </c:pt>
                <c:pt idx="46">
                  <c:v>0.25171661797761169</c:v>
                </c:pt>
                <c:pt idx="47">
                  <c:v>0.25953216127906775</c:v>
                </c:pt>
                <c:pt idx="48">
                  <c:v>0.26727417091889383</c:v>
                </c:pt>
                <c:pt idx="49">
                  <c:v>0.27494333874910626</c:v>
                </c:pt>
                <c:pt idx="50">
                  <c:v>0.28254035011233247</c:v>
                </c:pt>
                <c:pt idx="51">
                  <c:v>0.29006588390305532</c:v>
                </c:pt>
                <c:pt idx="52">
                  <c:v>0.29752061262828139</c:v>
                </c:pt>
                <c:pt idx="53">
                  <c:v>0.30490520246763853</c:v>
                </c:pt>
                <c:pt idx="54">
                  <c:v>0.31222031333290784</c:v>
                </c:pt>
                <c:pt idx="55">
                  <c:v>0.31946659892699569</c:v>
                </c:pt>
                <c:pt idx="56">
                  <c:v>0.3266447068023508</c:v>
                </c:pt>
                <c:pt idx="57">
                  <c:v>0.33375527841883162</c:v>
                </c:pt>
                <c:pt idx="58">
                  <c:v>0.34079894920102938</c:v>
                </c:pt>
                <c:pt idx="59">
                  <c:v>0.34777634859505185</c:v>
                </c:pt>
                <c:pt idx="60">
                  <c:v>0.3546881001247727</c:v>
                </c:pt>
                <c:pt idx="61">
                  <c:v>0.36153482144755156</c:v>
                </c:pt>
                <c:pt idx="62">
                  <c:v>0.36831712440943021</c:v>
                </c:pt>
                <c:pt idx="63">
                  <c:v>0.37503561509980904</c:v>
                </c:pt>
                <c:pt idx="64">
                  <c:v>0.38169089390560923</c:v>
                </c:pt>
                <c:pt idx="65">
                  <c:v>0.38828355556492539</c:v>
                </c:pt>
                <c:pt idx="66">
                  <c:v>0.39481418922017342</c:v>
                </c:pt>
                <c:pt idx="67">
                  <c:v>0.40128337847073808</c:v>
                </c:pt>
                <c:pt idx="68">
                  <c:v>0.40769170142512562</c:v>
                </c:pt>
                <c:pt idx="69">
                  <c:v>0.41403973075262523</c:v>
                </c:pt>
                <c:pt idx="70">
                  <c:v>0.42032803373448502</c:v>
                </c:pt>
                <c:pt idx="71">
                  <c:v>0.42655717231460588</c:v>
                </c:pt>
                <c:pt idx="72">
                  <c:v>0.43272770314975884</c:v>
                </c:pt>
                <c:pt idx="73">
                  <c:v>0.43884017765932976</c:v>
                </c:pt>
                <c:pt idx="74">
                  <c:v>0.44489514207459596</c:v>
                </c:pt>
                <c:pt idx="75">
                  <c:v>0.45089313748753945</c:v>
                </c:pt>
                <c:pt idx="76">
                  <c:v>0.4568346998992005</c:v>
                </c:pt>
                <c:pt idx="77">
                  <c:v>0.46272036026757662</c:v>
                </c:pt>
                <c:pt idx="78">
                  <c:v>0.46855064455507084</c:v>
                </c:pt>
                <c:pt idx="79">
                  <c:v>0.4743260737754933</c:v>
                </c:pt>
                <c:pt idx="80">
                  <c:v>0.48004716404062092</c:v>
                </c:pt>
                <c:pt idx="81">
                  <c:v>0.48571442660631881</c:v>
                </c:pt>
                <c:pt idx="82">
                  <c:v>0.49132836791822782</c:v>
                </c:pt>
                <c:pt idx="83">
                  <c:v>0.49688948965702234</c:v>
                </c:pt>
                <c:pt idx="84">
                  <c:v>0.502398288783242</c:v>
                </c:pt>
                <c:pt idx="85">
                  <c:v>0.5078552575817018</c:v>
                </c:pt>
                <c:pt idx="86">
                  <c:v>0.51326088370548451</c:v>
                </c:pt>
                <c:pt idx="87">
                  <c:v>0.51861565021951872</c:v>
                </c:pt>
                <c:pt idx="88">
                  <c:v>0.52392003564374723</c:v>
                </c:pt>
                <c:pt idx="89">
                  <c:v>0.52917451399588933</c:v>
                </c:pt>
                <c:pt idx="90">
                  <c:v>0.5343795548338004</c:v>
                </c:pt>
                <c:pt idx="91">
                  <c:v>0.53953562329743332</c:v>
                </c:pt>
                <c:pt idx="92">
                  <c:v>0.54464318015040503</c:v>
                </c:pt>
                <c:pt idx="93">
                  <c:v>0.54970268182117177</c:v>
                </c:pt>
                <c:pt idx="94">
                  <c:v>0.55471458044381694</c:v>
                </c:pt>
                <c:pt idx="95">
                  <c:v>0.55967932389845576</c:v>
                </c:pt>
                <c:pt idx="96">
                  <c:v>0.56459735585125881</c:v>
                </c:pt>
                <c:pt idx="97">
                  <c:v>0.56946911579409987</c:v>
                </c:pt>
                <c:pt idx="98">
                  <c:v>0.57429503908383028</c:v>
                </c:pt>
                <c:pt idx="99">
                  <c:v>0.57907555698118407</c:v>
                </c:pt>
                <c:pt idx="100">
                  <c:v>0.58381109668931652</c:v>
                </c:pt>
                <c:pt idx="101">
                  <c:v>0.58850208139198068</c:v>
                </c:pt>
                <c:pt idx="102">
                  <c:v>0.59314893029134463</c:v>
                </c:pt>
                <c:pt idx="103">
                  <c:v>0.59775205864545256</c:v>
                </c:pt>
                <c:pt idx="104">
                  <c:v>0.60231187780533368</c:v>
                </c:pt>
                <c:pt idx="105">
                  <c:v>0.60682879525176203</c:v>
                </c:pt>
                <c:pt idx="106">
                  <c:v>0.61130321463167026</c:v>
                </c:pt>
                <c:pt idx="107">
                  <c:v>0.6157355357942208</c:v>
                </c:pt>
                <c:pt idx="108">
                  <c:v>0.62012615482653777</c:v>
                </c:pt>
                <c:pt idx="109">
                  <c:v>0.62447546408910293</c:v>
                </c:pt>
                <c:pt idx="110">
                  <c:v>0.6287838522508179</c:v>
                </c:pt>
                <c:pt idx="111">
                  <c:v>0.63305170432373714</c:v>
                </c:pt>
                <c:pt idx="112">
                  <c:v>0.63727940169747399</c:v>
                </c:pt>
                <c:pt idx="113">
                  <c:v>0.64146732217328273</c:v>
                </c:pt>
                <c:pt idx="114">
                  <c:v>0.64561583999782035</c:v>
                </c:pt>
                <c:pt idx="115">
                  <c:v>0.64972532589659038</c:v>
                </c:pt>
                <c:pt idx="116">
                  <c:v>0.65379614710707223</c:v>
                </c:pt>
                <c:pt idx="117">
                  <c:v>0.65782866741153867</c:v>
                </c:pt>
                <c:pt idx="118">
                  <c:v>0.66182324716956487</c:v>
                </c:pt>
                <c:pt idx="119">
                  <c:v>0.665780243350231</c:v>
                </c:pt>
                <c:pt idx="120">
                  <c:v>0.66970000956402254</c:v>
                </c:pt>
                <c:pt idx="121">
                  <c:v>0.67358289609442978</c:v>
                </c:pt>
                <c:pt idx="122">
                  <c:v>0.67742924992925058</c:v>
                </c:pt>
                <c:pt idx="123">
                  <c:v>0.68123941479159822</c:v>
                </c:pt>
                <c:pt idx="124">
                  <c:v>0.6850137311706177</c:v>
                </c:pt>
                <c:pt idx="125">
                  <c:v>0.68875253635191303</c:v>
                </c:pt>
                <c:pt idx="126">
                  <c:v>0.6924561644476882</c:v>
                </c:pt>
                <c:pt idx="127">
                  <c:v>0.6961249464266045</c:v>
                </c:pt>
                <c:pt idx="128">
                  <c:v>0.69975921014335696</c:v>
                </c:pt>
                <c:pt idx="129">
                  <c:v>0.70335928036797279</c:v>
                </c:pt>
                <c:pt idx="130">
                  <c:v>0.7069254788148337</c:v>
                </c:pt>
                <c:pt idx="131">
                  <c:v>0.71045812417142529</c:v>
                </c:pt>
                <c:pt idx="132">
                  <c:v>0.71395753212681634</c:v>
                </c:pt>
                <c:pt idx="133">
                  <c:v>0.71742401539986966</c:v>
                </c:pt>
                <c:pt idx="134">
                  <c:v>0.72085788376718773</c:v>
                </c:pt>
                <c:pt idx="135">
                  <c:v>0.72425944409079535</c:v>
                </c:pt>
                <c:pt idx="136">
                  <c:v>0.72762900034556188</c:v>
                </c:pt>
                <c:pt idx="137">
                  <c:v>0.73096685364636549</c:v>
                </c:pt>
                <c:pt idx="138">
                  <c:v>0.73427330227500165</c:v>
                </c:pt>
                <c:pt idx="139">
                  <c:v>0.73754864170683898</c:v>
                </c:pt>
                <c:pt idx="140">
                  <c:v>0.74079316463722344</c:v>
                </c:pt>
                <c:pt idx="141">
                  <c:v>0.74400716100763487</c:v>
                </c:pt>
                <c:pt idx="142">
                  <c:v>0.74719091803159698</c:v>
                </c:pt>
                <c:pt idx="143">
                  <c:v>0.75034472022034393</c:v>
                </c:pt>
                <c:pt idx="144">
                  <c:v>0.75346884940824488</c:v>
                </c:pt>
                <c:pt idx="145">
                  <c:v>0.75656358477799013</c:v>
                </c:pt>
                <c:pt idx="146">
                  <c:v>0.75962920288553926</c:v>
                </c:pt>
                <c:pt idx="147">
                  <c:v>0.76266597768483546</c:v>
                </c:pt>
                <c:pt idx="148">
                  <c:v>0.76567418055228709</c:v>
                </c:pt>
                <c:pt idx="149">
                  <c:v>0.76865408031101834</c:v>
                </c:pt>
                <c:pt idx="150">
                  <c:v>0.77160594325489251</c:v>
                </c:pt>
                <c:pt idx="151">
                  <c:v>0.77453003317230895</c:v>
                </c:pt>
                <c:pt idx="152">
                  <c:v>0.77742661136977587</c:v>
                </c:pt>
                <c:pt idx="153">
                  <c:v>0.78029593669526165</c:v>
                </c:pt>
                <c:pt idx="154">
                  <c:v>0.78313826556132649</c:v>
                </c:pt>
                <c:pt idx="155">
                  <c:v>0.78595385196803602</c:v>
                </c:pt>
                <c:pt idx="156">
                  <c:v>0.78874294752565988</c:v>
                </c:pt>
                <c:pt idx="157">
                  <c:v>0.79150580147715643</c:v>
                </c:pt>
                <c:pt idx="158">
                  <c:v>0.79424266072044569</c:v>
                </c:pt>
                <c:pt idx="159">
                  <c:v>0.79695376983047328</c:v>
                </c:pt>
                <c:pt idx="160">
                  <c:v>0.7996393710810662</c:v>
                </c:pt>
                <c:pt idx="161">
                  <c:v>0.80229970446658339</c:v>
                </c:pt>
                <c:pt idx="162">
                  <c:v>0.80493500772336246</c:v>
                </c:pt>
                <c:pt idx="163">
                  <c:v>0.8075455163509645</c:v>
                </c:pt>
                <c:pt idx="164">
                  <c:v>0.8101314636332192</c:v>
                </c:pt>
                <c:pt idx="165">
                  <c:v>0.81269308065907175</c:v>
                </c:pt>
                <c:pt idx="166">
                  <c:v>0.81523059634323392</c:v>
                </c:pt>
                <c:pt idx="167">
                  <c:v>0.81774423744664038</c:v>
                </c:pt>
                <c:pt idx="168">
                  <c:v>0.82023422859671313</c:v>
                </c:pt>
                <c:pt idx="169">
                  <c:v>0.82270079230743465</c:v>
                </c:pt>
                <c:pt idx="170">
                  <c:v>0.82514414899923283</c:v>
                </c:pt>
                <c:pt idx="171">
                  <c:v>0.82756451701867828</c:v>
                </c:pt>
                <c:pt idx="172">
                  <c:v>0.82996211265799635</c:v>
                </c:pt>
                <c:pt idx="173">
                  <c:v>0.83233715017439613</c:v>
                </c:pt>
                <c:pt idx="174">
                  <c:v>0.83468984180921701</c:v>
                </c:pt>
                <c:pt idx="175">
                  <c:v>0.83702039780689508</c:v>
                </c:pt>
                <c:pt idx="176">
                  <c:v>0.83932902643375162</c:v>
                </c:pt>
                <c:pt idx="177">
                  <c:v>0.84161593399660417</c:v>
                </c:pt>
                <c:pt idx="178">
                  <c:v>0.84388132486120304</c:v>
                </c:pt>
                <c:pt idx="179">
                  <c:v>0.84612540147049398</c:v>
                </c:pt>
                <c:pt idx="180">
                  <c:v>0.84834836436270922</c:v>
                </c:pt>
                <c:pt idx="181">
                  <c:v>0.85055041218928829</c:v>
                </c:pt>
                <c:pt idx="182">
                  <c:v>0.85273174173263011</c:v>
                </c:pt>
                <c:pt idx="183">
                  <c:v>0.85489254792367808</c:v>
                </c:pt>
                <c:pt idx="184">
                  <c:v>0.85703302385933977</c:v>
                </c:pt>
                <c:pt idx="185">
                  <c:v>0.85915336081974292</c:v>
                </c:pt>
                <c:pt idx="186">
                  <c:v>0.86125374828532864</c:v>
                </c:pt>
                <c:pt idx="187">
                  <c:v>0.8633343739537841</c:v>
                </c:pt>
                <c:pt idx="188">
                  <c:v>0.86539542375681577</c:v>
                </c:pt>
                <c:pt idx="189">
                  <c:v>0.86743708187676505</c:v>
                </c:pt>
                <c:pt idx="190">
                  <c:v>0.86945953076306715</c:v>
                </c:pt>
                <c:pt idx="191">
                  <c:v>0.87146295114855588</c:v>
                </c:pt>
                <c:pt idx="192">
                  <c:v>0.87344752206561393</c:v>
                </c:pt>
                <c:pt idx="193">
                  <c:v>0.87541342086217222</c:v>
                </c:pt>
                <c:pt idx="194">
                  <c:v>0.87736082321755815</c:v>
                </c:pt>
                <c:pt idx="195">
                  <c:v>0.879289903158195</c:v>
                </c:pt>
                <c:pt idx="196">
                  <c:v>0.88120083307315344</c:v>
                </c:pt>
                <c:pt idx="197">
                  <c:v>0.88309378372955682</c:v>
                </c:pt>
                <c:pt idx="198">
                  <c:v>0.88496892428784146</c:v>
                </c:pt>
                <c:pt idx="199">
                  <c:v>0.88682642231687336</c:v>
                </c:pt>
                <c:pt idx="200">
                  <c:v>0.8886664438089229</c:v>
                </c:pt>
                <c:pt idx="201">
                  <c:v>0.89048915319449828</c:v>
                </c:pt>
                <c:pt idx="202">
                  <c:v>0.89229471335703969</c:v>
                </c:pt>
                <c:pt idx="203">
                  <c:v>0.89408328564747497</c:v>
                </c:pt>
                <c:pt idx="204">
                  <c:v>0.89585502989863863</c:v>
                </c:pt>
                <c:pt idx="205">
                  <c:v>0.89761010443955502</c:v>
                </c:pt>
                <c:pt idx="206">
                  <c:v>0.89934866610958719</c:v>
                </c:pt>
                <c:pt idx="207">
                  <c:v>0.90107087027245236</c:v>
                </c:pt>
                <c:pt idx="208">
                  <c:v>0.90277687083010605</c:v>
                </c:pt>
                <c:pt idx="209">
                  <c:v>0.90446682023649505</c:v>
                </c:pt>
                <c:pt idx="210">
                  <c:v>0.90614086951118145</c:v>
                </c:pt>
                <c:pt idx="211">
                  <c:v>0.9077991682528378</c:v>
                </c:pt>
                <c:pt idx="212">
                  <c:v>0.90944186465261634</c:v>
                </c:pt>
                <c:pt idx="213">
                  <c:v>0.9110691055073914</c:v>
                </c:pt>
                <c:pt idx="214">
                  <c:v>0.91268103623287788</c:v>
                </c:pt>
                <c:pt idx="215">
                  <c:v>0.91427780087662613</c:v>
                </c:pt>
                <c:pt idx="216">
                  <c:v>0.91585954213089427</c:v>
                </c:pt>
                <c:pt idx="217">
                  <c:v>0.91742640134539988</c:v>
                </c:pt>
                <c:pt idx="218">
                  <c:v>0.91897851853995149</c:v>
                </c:pt>
                <c:pt idx="219">
                  <c:v>0.92051603241696112</c:v>
                </c:pt>
                <c:pt idx="220">
                  <c:v>0.92203908037383919</c:v>
                </c:pt>
                <c:pt idx="221">
                  <c:v>0.92354779851527291</c:v>
                </c:pt>
                <c:pt idx="222">
                  <c:v>0.92504232166538891</c:v>
                </c:pt>
                <c:pt idx="223">
                  <c:v>0.92652278337980176</c:v>
                </c:pt>
                <c:pt idx="224">
                  <c:v>0.92798931595754874</c:v>
                </c:pt>
                <c:pt idx="225">
                  <c:v>0.92944205045291273</c:v>
                </c:pt>
                <c:pt idx="226">
                  <c:v>0.93088111668713347</c:v>
                </c:pt>
                <c:pt idx="227">
                  <c:v>0.932306643260009</c:v>
                </c:pt>
                <c:pt idx="228">
                  <c:v>0.93371875756138767</c:v>
                </c:pt>
                <c:pt idx="229">
                  <c:v>0.93511758578255222</c:v>
                </c:pt>
                <c:pt idx="230">
                  <c:v>0.93650325292749648</c:v>
                </c:pt>
                <c:pt idx="231">
                  <c:v>0.93787588282409617</c:v>
                </c:pt>
                <c:pt idx="232">
                  <c:v>0.93923559813517488</c:v>
                </c:pt>
                <c:pt idx="233">
                  <c:v>0.94058252036946521</c:v>
                </c:pt>
                <c:pt idx="234">
                  <c:v>0.94191676989246753</c:v>
                </c:pt>
                <c:pt idx="235">
                  <c:v>0.94323846593720606</c:v>
                </c:pt>
                <c:pt idx="236">
                  <c:v>0.94454772661488406</c:v>
                </c:pt>
                <c:pt idx="237">
                  <c:v>0.94584466892543839</c:v>
                </c:pt>
                <c:pt idx="238">
                  <c:v>0.94712940876799534</c:v>
                </c:pt>
                <c:pt idx="239">
                  <c:v>0.9484020609512277</c:v>
                </c:pt>
                <c:pt idx="240">
                  <c:v>0.9496627392036141</c:v>
                </c:pt>
              </c:numCache>
            </c:numRef>
          </c:yVal>
          <c:smooth val="0"/>
        </c:ser>
        <c:ser>
          <c:idx val="4"/>
          <c:order val="1"/>
          <c:tx>
            <c:v>T2 Level (Measured)</c:v>
          </c:tx>
          <c:spPr>
            <a:ln w="25400">
              <a:noFill/>
              <a:prstDash val="dash"/>
            </a:ln>
          </c:spPr>
          <c:marker>
            <c:symbol val="square"/>
            <c:size val="5"/>
          </c:marker>
          <c:xVal>
            <c:numRef>
              <c:f>Estimate!$D$3:$D$498</c:f>
              <c:numCache>
                <c:formatCode>General</c:formatCode>
                <c:ptCount val="4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</c:numCache>
            </c:numRef>
          </c:xVal>
          <c:yVal>
            <c:numRef>
              <c:f>Estimate!$H$3:$H$498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6.0772723548699803E-4</c:v>
                </c:pt>
                <c:pt idx="20">
                  <c:v>3.63116294639533E-3</c:v>
                </c:pt>
                <c:pt idx="21">
                  <c:v>7.7333413987982196E-3</c:v>
                </c:pt>
                <c:pt idx="22">
                  <c:v>1.2535002202534401E-2</c:v>
                </c:pt>
                <c:pt idx="23">
                  <c:v>1.78633725994361E-2</c:v>
                </c:pt>
                <c:pt idx="24">
                  <c:v>2.36146446362284E-2</c:v>
                </c:pt>
                <c:pt idx="25">
                  <c:v>2.97182103832993E-2</c:v>
                </c:pt>
                <c:pt idx="26">
                  <c:v>3.61224003728794E-2</c:v>
                </c:pt>
                <c:pt idx="27">
                  <c:v>4.2787515519722603E-2</c:v>
                </c:pt>
                <c:pt idx="28">
                  <c:v>4.96819686966882E-2</c:v>
                </c:pt>
                <c:pt idx="29">
                  <c:v>5.6779955850981799E-2</c:v>
                </c:pt>
                <c:pt idx="30">
                  <c:v>6.4059958237454098E-2</c:v>
                </c:pt>
                <c:pt idx="31">
                  <c:v>7.1503730945608301E-2</c:v>
                </c:pt>
                <c:pt idx="32">
                  <c:v>7.9095592772032403E-2</c:v>
                </c:pt>
                <c:pt idx="33">
                  <c:v>8.6821911611258296E-2</c:v>
                </c:pt>
                <c:pt idx="34">
                  <c:v>9.4670721574211206E-2</c:v>
                </c:pt>
                <c:pt idx="35">
                  <c:v>0.102631431696191</c:v>
                </c:pt>
                <c:pt idx="36">
                  <c:v>0.110694600052681</c:v>
                </c:pt>
                <c:pt idx="37">
                  <c:v>0.118851755672505</c:v>
                </c:pt>
                <c:pt idx="38">
                  <c:v>0.12709525608512201</c:v>
                </c:pt>
                <c:pt idx="39">
                  <c:v>0.13541817190476699</c:v>
                </c:pt>
                <c:pt idx="40">
                  <c:v>0.14381419224981801</c:v>
                </c:pt>
                <c:pt idx="41">
                  <c:v>0.15227754644237099</c:v>
                </c:pt>
                <c:pt idx="42">
                  <c:v>0.160802938588055</c:v>
                </c:pt>
                <c:pt idx="43">
                  <c:v>0.16938549246121401</c:v>
                </c:pt>
                <c:pt idx="44">
                  <c:v>0.17802070471968701</c:v>
                </c:pt>
                <c:pt idx="45">
                  <c:v>0.18670440491500001</c:v>
                </c:pt>
                <c:pt idx="46">
                  <c:v>0.19543272109363799</c:v>
                </c:pt>
                <c:pt idx="47">
                  <c:v>0.20420205003451899</c:v>
                </c:pt>
                <c:pt idx="48">
                  <c:v>0.21300903135862401</c:v>
                </c:pt>
                <c:pt idx="49">
                  <c:v>0.22185052489425799</c:v>
                </c:pt>
                <c:pt idx="50">
                  <c:v>0.230723590796481</c:v>
                </c:pt>
                <c:pt idx="51">
                  <c:v>0.239625472009943</c:v>
                </c:pt>
                <c:pt idx="52">
                  <c:v>0.24855357873627801</c:v>
                </c:pt>
                <c:pt idx="53">
                  <c:v>0.25750547462485601</c:v>
                </c:pt>
                <c:pt idx="54">
                  <c:v>0.266478864452044</c:v>
                </c:pt>
                <c:pt idx="55">
                  <c:v>0.27547158309186898</c:v>
                </c:pt>
                <c:pt idx="56">
                  <c:v>0.28448158561164799</c:v>
                </c:pt>
                <c:pt idx="57">
                  <c:v>0.29350693835151398</c:v>
                </c:pt>
                <c:pt idx="58">
                  <c:v>0.302545810867548</c:v>
                </c:pt>
                <c:pt idx="59">
                  <c:v>0.31159646863565299</c:v>
                </c:pt>
                <c:pt idx="60">
                  <c:v>0.32065726642772002</c:v>
                </c:pt>
                <c:pt idx="61">
                  <c:v>0.329726642283802</c:v>
                </c:pt>
                <c:pt idx="62">
                  <c:v>0.33880311201424301</c:v>
                </c:pt>
                <c:pt idx="63">
                  <c:v>0.34788526417434701</c:v>
                </c:pt>
                <c:pt idx="64">
                  <c:v>0.35697175546155002</c:v>
                </c:pt>
                <c:pt idx="65">
                  <c:v>0.366046852749495</c:v>
                </c:pt>
                <c:pt idx="66">
                  <c:v>0.37498255445872303</c:v>
                </c:pt>
                <c:pt idx="67">
                  <c:v>0.38375318486578502</c:v>
                </c:pt>
                <c:pt idx="68">
                  <c:v>0.39236363920237</c:v>
                </c:pt>
                <c:pt idx="69">
                  <c:v>0.40081856263018301</c:v>
                </c:pt>
                <c:pt idx="70">
                  <c:v>0.40912236987799999</c:v>
                </c:pt>
                <c:pt idx="71">
                  <c:v>0.41727926279504801</c:v>
                </c:pt>
                <c:pt idx="72">
                  <c:v>0.42529324609632901</c:v>
                </c:pt>
                <c:pt idx="73">
                  <c:v>0.433168141532211</c:v>
                </c:pt>
                <c:pt idx="74">
                  <c:v>0.44090760067919699</c:v>
                </c:pt>
                <c:pt idx="75">
                  <c:v>0.448515116519484</c:v>
                </c:pt>
                <c:pt idx="76">
                  <c:v>0.45599403395272903</c:v>
                </c:pt>
                <c:pt idx="77">
                  <c:v>0.46334755936319799</c:v>
                </c:pt>
                <c:pt idx="78">
                  <c:v>0.47057876934857501</c:v>
                </c:pt>
                <c:pt idx="79">
                  <c:v>0.47769061870243301</c:v>
                </c:pt>
                <c:pt idx="80">
                  <c:v>0.484685947730356</c:v>
                </c:pt>
                <c:pt idx="81">
                  <c:v>0.49156748896944802</c:v>
                </c:pt>
                <c:pt idx="82">
                  <c:v>0.49833787337228103</c:v>
                </c:pt>
                <c:pt idx="83">
                  <c:v>0.50499963600884301</c:v>
                </c:pt>
                <c:pt idx="84">
                  <c:v>0.51155522133367204</c:v>
                </c:pt>
                <c:pt idx="85">
                  <c:v>0.51800698805982803</c:v>
                </c:pt>
                <c:pt idx="86">
                  <c:v>0.52435721367658406</c:v>
                </c:pt>
                <c:pt idx="87">
                  <c:v>0.53060809864358405</c:v>
                </c:pt>
                <c:pt idx="88">
                  <c:v>0.53676177029060301</c:v>
                </c:pt>
                <c:pt idx="89">
                  <c:v>0.542820286448921</c:v>
                </c:pt>
                <c:pt idx="90">
                  <c:v>0.54878563883754405</c:v>
                </c:pt>
                <c:pt idx="91">
                  <c:v>0.55465975622512598</c:v>
                </c:pt>
                <c:pt idx="92">
                  <c:v>0.56044450738628504</c:v>
                </c:pt>
                <c:pt idx="93">
                  <c:v>0.56614170386918305</c:v>
                </c:pt>
                <c:pt idx="94">
                  <c:v>0.57175310258952505</c:v>
                </c:pt>
                <c:pt idx="95">
                  <c:v>0.57728040826472404</c:v>
                </c:pt>
                <c:pt idx="96">
                  <c:v>0.58272527570064103</c:v>
                </c:pt>
                <c:pt idx="97">
                  <c:v>0.58808931194216496</c:v>
                </c:pt>
                <c:pt idx="98">
                  <c:v>0.59337407829785105</c:v>
                </c:pt>
                <c:pt idx="99">
                  <c:v>0.59858109224794098</c:v>
                </c:pt>
                <c:pt idx="100">
                  <c:v>0.60371182924423095</c:v>
                </c:pt>
                <c:pt idx="101">
                  <c:v>0.60876772440952898</c:v>
                </c:pt>
                <c:pt idx="102">
                  <c:v>0.61375017414378097</c:v>
                </c:pt>
                <c:pt idx="103">
                  <c:v>0.61866053764333395</c:v>
                </c:pt>
                <c:pt idx="104">
                  <c:v>0.62350013833926798</c:v>
                </c:pt>
                <c:pt idx="105">
                  <c:v>0.62827026526025798</c:v>
                </c:pt>
                <c:pt idx="106">
                  <c:v>0.63297217432495201</c:v>
                </c:pt>
                <c:pt idx="107">
                  <c:v>0.637607089568487</c:v>
                </c:pt>
                <c:pt idx="108">
                  <c:v>0.64217620430737898</c:v>
                </c:pt>
                <c:pt idx="109">
                  <c:v>0.64668068224670605</c:v>
                </c:pt>
                <c:pt idx="110">
                  <c:v>0.65112165853319903</c:v>
                </c:pt>
                <c:pt idx="111">
                  <c:v>0.65550024075757796</c:v>
                </c:pt>
                <c:pt idx="112">
                  <c:v>0.65981750990923804</c:v>
                </c:pt>
                <c:pt idx="113">
                  <c:v>0.66407452128613798</c:v>
                </c:pt>
                <c:pt idx="114">
                  <c:v>0.66827230536257098</c:v>
                </c:pt>
                <c:pt idx="115">
                  <c:v>0.67241186861726099</c:v>
                </c:pt>
                <c:pt idx="116">
                  <c:v>0.67649419432409896</c:v>
                </c:pt>
                <c:pt idx="117">
                  <c:v>0.68052024330764804</c:v>
                </c:pt>
                <c:pt idx="118">
                  <c:v>0.684490954665399</c:v>
                </c:pt>
                <c:pt idx="119">
                  <c:v>0.68840724645863705</c:v>
                </c:pt>
                <c:pt idx="120">
                  <c:v>0.69227001637364405</c:v>
                </c:pt>
                <c:pt idx="121">
                  <c:v>0.69608014235484705</c:v>
                </c:pt>
                <c:pt idx="122">
                  <c:v>0.69983848321142506</c:v>
                </c:pt>
                <c:pt idx="123">
                  <c:v>0.70354587919878497</c:v>
                </c:pt>
                <c:pt idx="124">
                  <c:v>0.70720315257621402</c:v>
                </c:pt>
                <c:pt idx="125">
                  <c:v>0.71081110814195902</c:v>
                </c:pt>
                <c:pt idx="126">
                  <c:v>0.71437053374688997</c:v>
                </c:pt>
                <c:pt idx="127">
                  <c:v>0.71788220078781895</c:v>
                </c:pt>
                <c:pt idx="128">
                  <c:v>0.72134686468151199</c:v>
                </c:pt>
                <c:pt idx="129">
                  <c:v>0.72476526532034702</c:v>
                </c:pt>
                <c:pt idx="130">
                  <c:v>0.72813812751051199</c:v>
                </c:pt>
                <c:pt idx="131">
                  <c:v>0.73146616139360199</c:v>
                </c:pt>
                <c:pt idx="132">
                  <c:v>0.73475006285239997</c:v>
                </c:pt>
                <c:pt idx="133">
                  <c:v>0.73799051390160997</c:v>
                </c:pt>
                <c:pt idx="134">
                  <c:v>0.74118818306423195</c:v>
                </c:pt>
                <c:pt idx="135">
                  <c:v>0.744343725734262</c:v>
                </c:pt>
                <c:pt idx="136">
                  <c:v>0.74745778452633604</c:v>
                </c:pt>
                <c:pt idx="137">
                  <c:v>0.75053098961292497</c:v>
                </c:pt>
                <c:pt idx="138">
                  <c:v>0.75356395904963602</c:v>
                </c:pt>
                <c:pt idx="139">
                  <c:v>0.75655729908914504</c:v>
                </c:pt>
                <c:pt idx="140">
                  <c:v>0.75951160448428701</c:v>
                </c:pt>
                <c:pt idx="141">
                  <c:v>0.76242745878074902</c:v>
                </c:pt>
                <c:pt idx="142">
                  <c:v>0.76530543459984701</c:v>
                </c:pt>
                <c:pt idx="143">
                  <c:v>0.76814609391178501</c:v>
                </c:pt>
                <c:pt idx="144">
                  <c:v>0.77094998829983297</c:v>
                </c:pt>
                <c:pt idx="145">
                  <c:v>0.77371765921577396</c:v>
                </c:pt>
                <c:pt idx="146">
                  <c:v>0.77644963822701696</c:v>
                </c:pt>
                <c:pt idx="147">
                  <c:v>0.77914644725569104</c:v>
                </c:pt>
                <c:pt idx="148">
                  <c:v>0.78180859881008002</c:v>
                </c:pt>
                <c:pt idx="149">
                  <c:v>0.784436596208686</c:v>
                </c:pt>
                <c:pt idx="150">
                  <c:v>0.78703093379722699</c:v>
                </c:pt>
                <c:pt idx="151">
                  <c:v>0.78959209715885903</c:v>
                </c:pt>
                <c:pt idx="152">
                  <c:v>0.79212056331787295</c:v>
                </c:pt>
                <c:pt idx="153">
                  <c:v>0.79461680093715004</c:v>
                </c:pt>
                <c:pt idx="154">
                  <c:v>0.79708127050958399</c:v>
                </c:pt>
                <c:pt idx="155">
                  <c:v>0.799514424543735</c:v>
                </c:pt>
                <c:pt idx="156">
                  <c:v>0.80191670774391899</c:v>
                </c:pt>
                <c:pt idx="157">
                  <c:v>0.80428855718494596</c:v>
                </c:pt>
                <c:pt idx="158">
                  <c:v>0.80663040248171203</c:v>
                </c:pt>
                <c:pt idx="159">
                  <c:v>0.80894266595383502</c:v>
                </c:pt>
                <c:pt idx="160">
                  <c:v>0.81122576278551795</c:v>
                </c:pt>
                <c:pt idx="161">
                  <c:v>0.81348010118081904</c:v>
                </c:pt>
                <c:pt idx="162">
                  <c:v>0.81570608251448595</c:v>
                </c:pt>
                <c:pt idx="163">
                  <c:v>0.81790410147852199</c:v>
                </c:pt>
                <c:pt idx="164">
                  <c:v>0.82007454622464504</c:v>
                </c:pt>
                <c:pt idx="165">
                  <c:v>0.822217798502765</c:v>
                </c:pt>
                <c:pt idx="166">
                  <c:v>0.82433423379563697</c:v>
                </c:pt>
                <c:pt idx="167">
                  <c:v>0.82642422144982097</c:v>
                </c:pt>
                <c:pt idx="168">
                  <c:v>0.82848812480307099</c:v>
                </c:pt>
                <c:pt idx="169">
                  <c:v>0.83052630130828098</c:v>
                </c:pt>
                <c:pt idx="170">
                  <c:v>0.83253910265410702</c:v>
                </c:pt>
                <c:pt idx="171">
                  <c:v>0.83452687488237398</c:v>
                </c:pt>
                <c:pt idx="172">
                  <c:v>0.83648995850237695</c:v>
                </c:pt>
                <c:pt idx="173">
                  <c:v>0.838428688602187</c:v>
                </c:pt>
                <c:pt idx="174">
                  <c:v>0.84034339495704702</c:v>
                </c:pt>
                <c:pt idx="175">
                  <c:v>0.84223440213496903</c:v>
                </c:pt>
                <c:pt idx="176">
                  <c:v>0.844102029599618</c:v>
                </c:pt>
                <c:pt idx="177">
                  <c:v>0.84594659181056497</c:v>
                </c:pt>
                <c:pt idx="178">
                  <c:v>0.84776839832100404</c:v>
                </c:pt>
                <c:pt idx="179">
                  <c:v>0.84956775387300798</c:v>
                </c:pt>
                <c:pt idx="180">
                  <c:v>0.85134495849040603</c:v>
                </c:pt>
                <c:pt idx="181">
                  <c:v>0.85310030756934796</c:v>
                </c:pt>
                <c:pt idx="182">
                  <c:v>0.85483409196664495</c:v>
                </c:pt>
                <c:pt idx="183">
                  <c:v>0.85654659808594003</c:v>
                </c:pt>
                <c:pt idx="184">
                  <c:v>0.85823810796178002</c:v>
                </c:pt>
                <c:pt idx="185">
                  <c:v>0.85990889934166503</c:v>
                </c:pt>
                <c:pt idx="186">
                  <c:v>0.86155924576610998</c:v>
                </c:pt>
                <c:pt idx="187">
                  <c:v>0.86318941664681803</c:v>
                </c:pt>
                <c:pt idx="188">
                  <c:v>0.86479967734297603</c:v>
                </c:pt>
                <c:pt idx="189">
                  <c:v>0.86639028923577399</c:v>
                </c:pt>
                <c:pt idx="190">
                  <c:v>0.86796150980116604</c:v>
                </c:pt>
                <c:pt idx="191">
                  <c:v>0.86951359268094397</c:v>
                </c:pt>
                <c:pt idx="192">
                  <c:v>0.87104678775216704</c:v>
                </c:pt>
                <c:pt idx="193">
                  <c:v>0.87256134119499595</c:v>
                </c:pt>
                <c:pt idx="194">
                  <c:v>0.87405749555897805</c:v>
                </c:pt>
                <c:pt idx="195">
                  <c:v>0.87553548982782503</c:v>
                </c:pt>
                <c:pt idx="196">
                  <c:v>0.876995559482734</c:v>
                </c:pt>
                <c:pt idx="197">
                  <c:v>0.87843793656428604</c:v>
                </c:pt>
                <c:pt idx="198">
                  <c:v>0.87986284973296103</c:v>
                </c:pt>
                <c:pt idx="199">
                  <c:v>0.88127052432831698</c:v>
                </c:pt>
                <c:pt idx="200">
                  <c:v>0.88266118242686398</c:v>
                </c:pt>
                <c:pt idx="201">
                  <c:v>0.88403504289866597</c:v>
                </c:pt>
                <c:pt idx="202">
                  <c:v>0.88539232146271496</c:v>
                </c:pt>
                <c:pt idx="203">
                  <c:v>0.8867332307411</c:v>
                </c:pt>
                <c:pt idx="204">
                  <c:v>0.88805798031201899</c:v>
                </c:pt>
                <c:pt idx="205">
                  <c:v>0.88936677676164499</c:v>
                </c:pt>
                <c:pt idx="206">
                  <c:v>0.89065982373489205</c:v>
                </c:pt>
                <c:pt idx="207">
                  <c:v>0.891937321985108</c:v>
                </c:pt>
                <c:pt idx="208">
                  <c:v>0.89319946942272099</c:v>
                </c:pt>
                <c:pt idx="209">
                  <c:v>0.89444646116285897</c:v>
                </c:pt>
                <c:pt idx="210">
                  <c:v>0.89567848957198704</c:v>
                </c:pt>
                <c:pt idx="211">
                  <c:v>0.89689574431357399</c:v>
                </c:pt>
                <c:pt idx="212">
                  <c:v>0.89809841239281696</c:v>
                </c:pt>
                <c:pt idx="213">
                  <c:v>0.89928667820044905</c:v>
                </c:pt>
                <c:pt idx="214">
                  <c:v>0.90046072355565498</c:v>
                </c:pt>
                <c:pt idx="215">
                  <c:v>0.90162072774811697</c:v>
                </c:pt>
                <c:pt idx="216">
                  <c:v>0.90276686757920699</c:v>
                </c:pt>
                <c:pt idx="217">
                  <c:v>0.90389931740235696</c:v>
                </c:pt>
                <c:pt idx="218">
                  <c:v>0.90501824916261797</c:v>
                </c:pt>
                <c:pt idx="219">
                  <c:v>0.90612383243543904</c:v>
                </c:pt>
                <c:pt idx="220">
                  <c:v>0.90721623446467403</c:v>
                </c:pt>
                <c:pt idx="221">
                  <c:v>0.90829562019983701</c:v>
                </c:pt>
                <c:pt idx="222">
                  <c:v>0.90936215233264095</c:v>
                </c:pt>
                <c:pt idx="223">
                  <c:v>0.91041599133280904</c:v>
                </c:pt>
                <c:pt idx="224">
                  <c:v>0.91145729548320098</c:v>
                </c:pt>
                <c:pt idx="225">
                  <c:v>0.91248622091425702</c:v>
                </c:pt>
                <c:pt idx="226">
                  <c:v>0.91350292163778801</c:v>
                </c:pt>
                <c:pt idx="227">
                  <c:v>0.91450754958010405</c:v>
                </c:pt>
                <c:pt idx="228">
                  <c:v>0.91550025461453</c:v>
                </c:pt>
                <c:pt idx="229">
                  <c:v>0.91648118459329397</c:v>
                </c:pt>
                <c:pt idx="230">
                  <c:v>0.91745048537881702</c:v>
                </c:pt>
                <c:pt idx="231">
                  <c:v>0.91840830087442105</c:v>
                </c:pt>
                <c:pt idx="232">
                  <c:v>0.91935477305445201</c:v>
                </c:pt>
                <c:pt idx="233">
                  <c:v>0.920290041993858</c:v>
                </c:pt>
                <c:pt idx="234">
                  <c:v>0.92121424589720402</c:v>
                </c:pt>
                <c:pt idx="235">
                  <c:v>0.92212752112716501</c:v>
                </c:pt>
                <c:pt idx="236">
                  <c:v>0.92303000223248699</c:v>
                </c:pt>
                <c:pt idx="237">
                  <c:v>0.92392182197544404</c:v>
                </c:pt>
                <c:pt idx="238">
                  <c:v>0.92480311135879001</c:v>
                </c:pt>
                <c:pt idx="239">
                  <c:v>0.92567399965222796</c:v>
                </c:pt>
                <c:pt idx="240">
                  <c:v>0.92653461441839802</c:v>
                </c:pt>
              </c:numCache>
            </c:numRef>
          </c:yVal>
          <c:smooth val="0"/>
        </c:ser>
        <c:ser>
          <c:idx val="5"/>
          <c:order val="2"/>
          <c:tx>
            <c:v>Pump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Estimate!$D$3:$D$498</c:f>
              <c:numCache>
                <c:formatCode>General</c:formatCode>
                <c:ptCount val="4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</c:numCache>
            </c:numRef>
          </c:xVal>
          <c:yVal>
            <c:numRef>
              <c:f>Estimate!$F$3:$F$498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736336"/>
        <c:axId val="327736896"/>
      </c:scatterChart>
      <c:valAx>
        <c:axId val="327736336"/>
        <c:scaling>
          <c:orientation val="minMax"/>
          <c:max val="24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7736896"/>
        <c:crosses val="autoZero"/>
        <c:crossBetween val="midCat"/>
      </c:valAx>
      <c:valAx>
        <c:axId val="327736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Velocity (m/s)</a:t>
                </a:r>
              </a:p>
            </c:rich>
          </c:tx>
          <c:layout>
            <c:manualLayout>
              <c:xMode val="edge"/>
              <c:yMode val="edge"/>
              <c:x val="2.4589529392721667E-2"/>
              <c:y val="0.349990607199448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773633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6011144945554574"/>
          <c:y val="0.59585980917933101"/>
          <c:w val="0.34696264797563919"/>
          <c:h val="0.19862288454143145"/>
        </c:manualLayout>
      </c:layout>
      <c:overlay val="1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/>
              <a:t>Model</a:t>
            </a:r>
            <a:r>
              <a:rPr lang="en-US" sz="1400" baseline="0"/>
              <a:t> Predictive Control</a:t>
            </a:r>
            <a:endParaRPr lang="en-US" sz="1400"/>
          </a:p>
        </c:rich>
      </c:tx>
      <c:layout>
        <c:manualLayout>
          <c:xMode val="edge"/>
          <c:yMode val="edge"/>
          <c:x val="0.29946725032197224"/>
          <c:y val="3.2663242805132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53624389628644"/>
          <c:y val="0.17839210113233661"/>
          <c:w val="0.8207739307535642"/>
          <c:h val="0.64824120603015079"/>
        </c:manualLayout>
      </c:layout>
      <c:scatterChart>
        <c:scatterStyle val="lineMarker"/>
        <c:varyColors val="0"/>
        <c:ser>
          <c:idx val="3"/>
          <c:order val="0"/>
          <c:tx>
            <c:v>Velocity (Actual)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Control!$D$3:$D$498</c:f>
              <c:numCache>
                <c:formatCode>General</c:formatCode>
                <c:ptCount val="49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1.3</c:v>
                </c:pt>
                <c:pt idx="7">
                  <c:v>1.6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</c:numCache>
            </c:numRef>
          </c:xVal>
          <c:yVal>
            <c:numRef>
              <c:f>Control!$G$3:$G$498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1.1821786580596738</c:v>
                </c:pt>
                <c:pt idx="7">
                  <c:v>2.3294186566300534</c:v>
                </c:pt>
                <c:pt idx="8">
                  <c:v>3.8065032785616202</c:v>
                </c:pt>
                <c:pt idx="9">
                  <c:v>7.2507698768807298</c:v>
                </c:pt>
                <c:pt idx="10">
                  <c:v>10.367271172731291</c:v>
                </c:pt>
                <c:pt idx="11">
                  <c:v>13.187198158574434</c:v>
                </c:pt>
                <c:pt idx="12">
                  <c:v>15.73877361149467</c:v>
                </c:pt>
                <c:pt idx="13">
                  <c:v>16.14428291695814</c:v>
                </c:pt>
                <c:pt idx="14">
                  <c:v>16.511202909903261</c:v>
                </c:pt>
                <c:pt idx="15">
                  <c:v>16.843205848945498</c:v>
                </c:pt>
                <c:pt idx="16">
                  <c:v>17.143614531088826</c:v>
                </c:pt>
                <c:pt idx="17">
                  <c:v>17.415435547394978</c:v>
                </c:pt>
                <c:pt idx="18">
                  <c:v>17.883937599340108</c:v>
                </c:pt>
                <c:pt idx="19">
                  <c:v>18.267514637147723</c:v>
                </c:pt>
              </c:numCache>
            </c:numRef>
          </c:yVal>
          <c:smooth val="0"/>
        </c:ser>
        <c:ser>
          <c:idx val="4"/>
          <c:order val="1"/>
          <c:tx>
            <c:v>Velocity (Target)</c:v>
          </c:tx>
          <c:spPr>
            <a:ln w="254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Control!$D$3:$D$498</c:f>
              <c:numCache>
                <c:formatCode>General</c:formatCode>
                <c:ptCount val="49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1.3</c:v>
                </c:pt>
                <c:pt idx="7">
                  <c:v>1.6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</c:numCache>
            </c:numRef>
          </c:xVal>
          <c:yVal>
            <c:numRef>
              <c:f>Control!$H$3:$H$498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3.4823005893735548</c:v>
                </c:pt>
                <c:pt idx="7">
                  <c:v>6.4795444829570528</c:v>
                </c:pt>
                <c:pt idx="8">
                  <c:v>9.8367335071841637</c:v>
                </c:pt>
                <c:pt idx="9">
                  <c:v>15.803013970713941</c:v>
                </c:pt>
                <c:pt idx="10">
                  <c:v>19.421745996289257</c:v>
                </c:pt>
                <c:pt idx="11">
                  <c:v>21.616617919084682</c:v>
                </c:pt>
                <c:pt idx="12">
                  <c:v>22.947875034402529</c:v>
                </c:pt>
                <c:pt idx="13">
                  <c:v>23.7553232908034</c:v>
                </c:pt>
                <c:pt idx="14">
                  <c:v>24.245065414442038</c:v>
                </c:pt>
                <c:pt idx="15">
                  <c:v>24.542109027781645</c:v>
                </c:pt>
                <c:pt idx="16">
                  <c:v>24.722275086543945</c:v>
                </c:pt>
                <c:pt idx="17">
                  <c:v>24.831551325022865</c:v>
                </c:pt>
                <c:pt idx="18">
                  <c:v>24.938031195583342</c:v>
                </c:pt>
                <c:pt idx="19">
                  <c:v>24.977202950861138</c:v>
                </c:pt>
              </c:numCache>
            </c:numRef>
          </c:yVal>
          <c:smooth val="0"/>
        </c:ser>
        <c:ser>
          <c:idx val="5"/>
          <c:order val="2"/>
          <c:tx>
            <c:v>Pedal Position (%)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Control!$D$3:$D$498</c:f>
              <c:numCache>
                <c:formatCode>General</c:formatCode>
                <c:ptCount val="49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1.3</c:v>
                </c:pt>
                <c:pt idx="7">
                  <c:v>1.6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</c:numCache>
            </c:numRef>
          </c:xVal>
          <c:yVal>
            <c:numRef>
              <c:f>Control!$F$3:$F$498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289712"/>
        <c:axId val="323290272"/>
      </c:scatterChart>
      <c:valAx>
        <c:axId val="323289712"/>
        <c:scaling>
          <c:orientation val="minMax"/>
          <c:max val="1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3290272"/>
        <c:crosses val="autoZero"/>
        <c:crossBetween val="midCat"/>
      </c:valAx>
      <c:valAx>
        <c:axId val="323290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Velocity (m/s)</a:t>
                </a:r>
              </a:p>
            </c:rich>
          </c:tx>
          <c:layout>
            <c:manualLayout>
              <c:xMode val="edge"/>
              <c:yMode val="edge"/>
              <c:x val="2.4589529392721667E-2"/>
              <c:y val="0.349990607199448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328971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6011144945554574"/>
          <c:y val="0.15105498308411455"/>
          <c:w val="0.34696264797563919"/>
          <c:h val="0.19862288454143145"/>
        </c:manualLayout>
      </c:layout>
      <c:overlay val="1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210175" y="485775"/>
    <xdr:ext cx="4162425" cy="28266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8220075" y="914400"/>
    <xdr:ext cx="4162425" cy="28266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3524250" y="581025"/>
    <xdr:ext cx="4162425" cy="2826633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activeCell="E20" sqref="E20"/>
    </sheetView>
  </sheetViews>
  <sheetFormatPr defaultRowHeight="12.75" x14ac:dyDescent="0.2"/>
  <cols>
    <col min="1" max="1" width="22.28515625" bestFit="1" customWidth="1"/>
    <col min="2" max="2" width="9.140625" customWidth="1"/>
    <col min="3" max="3" width="2.28515625" customWidth="1"/>
    <col min="4" max="4" width="5" bestFit="1" customWidth="1"/>
    <col min="5" max="5" width="12.42578125" customWidth="1"/>
    <col min="6" max="6" width="12.42578125" bestFit="1" customWidth="1"/>
    <col min="7" max="7" width="12" bestFit="1" customWidth="1"/>
  </cols>
  <sheetData>
    <row r="1" spans="1:7" x14ac:dyDescent="0.2">
      <c r="A1" s="4" t="s">
        <v>23</v>
      </c>
      <c r="B1" s="17"/>
      <c r="E1" s="14" t="s">
        <v>13</v>
      </c>
      <c r="F1" s="6" t="s">
        <v>10</v>
      </c>
      <c r="G1" s="6" t="s">
        <v>11</v>
      </c>
    </row>
    <row r="2" spans="1:7" x14ac:dyDescent="0.2">
      <c r="A2" s="8"/>
      <c r="B2" s="17"/>
      <c r="D2" s="5" t="s">
        <v>0</v>
      </c>
      <c r="E2" s="5" t="s">
        <v>12</v>
      </c>
      <c r="F2" s="13" t="s">
        <v>9</v>
      </c>
      <c r="G2" s="12" t="s">
        <v>2</v>
      </c>
    </row>
    <row r="3" spans="1:7" x14ac:dyDescent="0.2">
      <c r="A3" s="8"/>
      <c r="B3" s="17"/>
      <c r="D3">
        <v>0</v>
      </c>
      <c r="F3">
        <v>0</v>
      </c>
      <c r="G3">
        <v>0</v>
      </c>
    </row>
    <row r="4" spans="1:7" x14ac:dyDescent="0.2">
      <c r="D4">
        <v>0.2</v>
      </c>
      <c r="E4" s="16">
        <v>0</v>
      </c>
      <c r="F4">
        <f>F3+E4</f>
        <v>0</v>
      </c>
      <c r="G4">
        <f>G3*EXP(-(D4-D3)/$B$7)+F4*$B$6*(1-EXP(-(D4-D3)/$B$7))</f>
        <v>0</v>
      </c>
    </row>
    <row r="5" spans="1:7" ht="13.5" thickBot="1" x14ac:dyDescent="0.25">
      <c r="A5" s="4" t="s">
        <v>8</v>
      </c>
      <c r="D5">
        <v>0.4</v>
      </c>
      <c r="E5" s="16">
        <v>0</v>
      </c>
      <c r="F5">
        <f>F4+E5</f>
        <v>0</v>
      </c>
      <c r="G5">
        <f t="shared" ref="G5:G22" si="0">G4*EXP(-(D5-D4)/$B$7)+F5*$B$6*(1-EXP(-(D5-D4)/$B$7))</f>
        <v>0</v>
      </c>
    </row>
    <row r="6" spans="1:7" x14ac:dyDescent="0.2">
      <c r="A6" s="9" t="s">
        <v>20</v>
      </c>
      <c r="B6" s="1">
        <v>1</v>
      </c>
      <c r="D6">
        <v>0.6</v>
      </c>
      <c r="E6" s="16">
        <v>0</v>
      </c>
      <c r="F6">
        <f t="shared" ref="F6:F22" si="1">F5+E6</f>
        <v>0</v>
      </c>
      <c r="G6">
        <f t="shared" si="0"/>
        <v>0</v>
      </c>
    </row>
    <row r="7" spans="1:7" ht="13.5" thickBot="1" x14ac:dyDescent="0.25">
      <c r="A7" s="10" t="s">
        <v>21</v>
      </c>
      <c r="B7" s="3">
        <v>10</v>
      </c>
      <c r="D7">
        <v>0.8</v>
      </c>
      <c r="E7" s="16">
        <v>0</v>
      </c>
      <c r="F7">
        <f t="shared" si="1"/>
        <v>0</v>
      </c>
      <c r="G7">
        <f t="shared" si="0"/>
        <v>0</v>
      </c>
    </row>
    <row r="8" spans="1:7" x14ac:dyDescent="0.2">
      <c r="D8">
        <v>1</v>
      </c>
      <c r="E8" s="16">
        <v>0</v>
      </c>
      <c r="F8">
        <f t="shared" si="1"/>
        <v>0</v>
      </c>
      <c r="G8">
        <f t="shared" si="0"/>
        <v>0</v>
      </c>
    </row>
    <row r="9" spans="1:7" x14ac:dyDescent="0.2">
      <c r="A9" s="4"/>
      <c r="D9">
        <v>1.3</v>
      </c>
      <c r="E9" s="16">
        <v>40</v>
      </c>
      <c r="F9">
        <f t="shared" si="1"/>
        <v>40</v>
      </c>
      <c r="G9">
        <f t="shared" si="0"/>
        <v>1.1821786580596738</v>
      </c>
    </row>
    <row r="10" spans="1:7" x14ac:dyDescent="0.2">
      <c r="A10" s="8"/>
      <c r="B10" s="17"/>
      <c r="D10">
        <v>1.6</v>
      </c>
      <c r="E10" s="16">
        <v>0</v>
      </c>
      <c r="F10">
        <f t="shared" si="1"/>
        <v>40</v>
      </c>
      <c r="G10">
        <f t="shared" si="0"/>
        <v>2.3294186566300534</v>
      </c>
    </row>
    <row r="11" spans="1:7" x14ac:dyDescent="0.2">
      <c r="A11" s="8"/>
      <c r="B11" s="17"/>
      <c r="D11">
        <v>2</v>
      </c>
      <c r="E11" s="16">
        <v>0</v>
      </c>
      <c r="F11">
        <f t="shared" si="1"/>
        <v>40</v>
      </c>
      <c r="G11">
        <f t="shared" si="0"/>
        <v>3.8065032785616202</v>
      </c>
    </row>
    <row r="12" spans="1:7" x14ac:dyDescent="0.2">
      <c r="A12" s="8"/>
      <c r="B12" s="17"/>
      <c r="D12">
        <v>3</v>
      </c>
      <c r="E12" s="16">
        <v>0</v>
      </c>
      <c r="F12">
        <f t="shared" si="1"/>
        <v>40</v>
      </c>
      <c r="G12">
        <f t="shared" si="0"/>
        <v>7.2507698768807298</v>
      </c>
    </row>
    <row r="13" spans="1:7" x14ac:dyDescent="0.2">
      <c r="A13" s="17"/>
      <c r="B13" s="17"/>
      <c r="D13">
        <v>4</v>
      </c>
      <c r="E13" s="16">
        <v>0</v>
      </c>
      <c r="F13">
        <f t="shared" si="1"/>
        <v>40</v>
      </c>
      <c r="G13">
        <f t="shared" si="0"/>
        <v>10.367271172731291</v>
      </c>
    </row>
    <row r="14" spans="1:7" x14ac:dyDescent="0.2">
      <c r="A14" s="17"/>
      <c r="B14" s="17"/>
      <c r="D14">
        <v>5</v>
      </c>
      <c r="E14" s="16">
        <v>0</v>
      </c>
      <c r="F14">
        <f t="shared" si="1"/>
        <v>40</v>
      </c>
      <c r="G14">
        <f t="shared" si="0"/>
        <v>13.187198158574434</v>
      </c>
    </row>
    <row r="15" spans="1:7" x14ac:dyDescent="0.2">
      <c r="A15" s="8"/>
      <c r="B15" s="17"/>
      <c r="D15">
        <v>6</v>
      </c>
      <c r="E15" s="16">
        <v>0</v>
      </c>
      <c r="F15">
        <f t="shared" si="1"/>
        <v>40</v>
      </c>
      <c r="G15">
        <f t="shared" si="0"/>
        <v>15.73877361149467</v>
      </c>
    </row>
    <row r="16" spans="1:7" x14ac:dyDescent="0.2">
      <c r="A16" s="8"/>
      <c r="B16" s="17"/>
      <c r="D16">
        <v>7</v>
      </c>
      <c r="E16" s="16">
        <v>-20</v>
      </c>
      <c r="F16">
        <f t="shared" si="1"/>
        <v>20</v>
      </c>
      <c r="G16">
        <f t="shared" si="0"/>
        <v>16.14428291695814</v>
      </c>
    </row>
    <row r="17" spans="1:7" x14ac:dyDescent="0.2">
      <c r="A17" s="8"/>
      <c r="B17" s="17"/>
      <c r="D17">
        <v>8</v>
      </c>
      <c r="E17" s="16">
        <v>0</v>
      </c>
      <c r="F17">
        <f t="shared" si="1"/>
        <v>20</v>
      </c>
      <c r="G17">
        <f t="shared" si="0"/>
        <v>16.511202909903261</v>
      </c>
    </row>
    <row r="18" spans="1:7" x14ac:dyDescent="0.2">
      <c r="D18">
        <v>9</v>
      </c>
      <c r="E18" s="16">
        <v>0</v>
      </c>
      <c r="F18">
        <f t="shared" si="1"/>
        <v>20</v>
      </c>
      <c r="G18">
        <f t="shared" si="0"/>
        <v>16.843205848945498</v>
      </c>
    </row>
    <row r="19" spans="1:7" x14ac:dyDescent="0.2">
      <c r="A19" s="7"/>
      <c r="D19">
        <v>10</v>
      </c>
      <c r="E19" s="16">
        <v>-20</v>
      </c>
      <c r="F19">
        <f t="shared" si="1"/>
        <v>0</v>
      </c>
      <c r="G19">
        <f t="shared" si="0"/>
        <v>15.240362891808017</v>
      </c>
    </row>
    <row r="20" spans="1:7" x14ac:dyDescent="0.2">
      <c r="D20">
        <v>11</v>
      </c>
      <c r="E20" s="16">
        <v>0</v>
      </c>
      <c r="F20">
        <f t="shared" si="1"/>
        <v>0</v>
      </c>
      <c r="G20">
        <f t="shared" si="0"/>
        <v>13.790050608954616</v>
      </c>
    </row>
    <row r="21" spans="1:7" x14ac:dyDescent="0.2">
      <c r="D21">
        <v>13</v>
      </c>
      <c r="E21" s="16">
        <v>0</v>
      </c>
      <c r="F21">
        <f t="shared" si="1"/>
        <v>0</v>
      </c>
      <c r="G21">
        <f t="shared" si="0"/>
        <v>11.290338520052893</v>
      </c>
    </row>
    <row r="22" spans="1:7" x14ac:dyDescent="0.2">
      <c r="D22">
        <v>15</v>
      </c>
      <c r="E22" s="16">
        <v>0</v>
      </c>
      <c r="F22">
        <f t="shared" si="1"/>
        <v>0</v>
      </c>
      <c r="G22">
        <f t="shared" si="0"/>
        <v>9.2437473590282515</v>
      </c>
    </row>
    <row r="23" spans="1:7" x14ac:dyDescent="0.2">
      <c r="E23" s="16"/>
    </row>
    <row r="24" spans="1:7" x14ac:dyDescent="0.2">
      <c r="E24" s="16"/>
    </row>
    <row r="25" spans="1:7" x14ac:dyDescent="0.2">
      <c r="E25" s="16"/>
    </row>
    <row r="26" spans="1:7" x14ac:dyDescent="0.2">
      <c r="E26" s="16"/>
    </row>
    <row r="27" spans="1:7" x14ac:dyDescent="0.2">
      <c r="E27" s="16"/>
    </row>
    <row r="28" spans="1:7" x14ac:dyDescent="0.2">
      <c r="E28" s="16"/>
    </row>
    <row r="29" spans="1:7" x14ac:dyDescent="0.2">
      <c r="E29" s="16"/>
    </row>
    <row r="30" spans="1:7" x14ac:dyDescent="0.2">
      <c r="E30" s="16"/>
    </row>
    <row r="31" spans="1:7" x14ac:dyDescent="0.2">
      <c r="E31" s="16"/>
    </row>
    <row r="32" spans="1:7" x14ac:dyDescent="0.2">
      <c r="E32" s="16"/>
    </row>
    <row r="33" spans="4:7" x14ac:dyDescent="0.2">
      <c r="E33" s="16"/>
    </row>
    <row r="34" spans="4:7" x14ac:dyDescent="0.2">
      <c r="E34" s="16"/>
    </row>
    <row r="35" spans="4:7" x14ac:dyDescent="0.2">
      <c r="E35" s="16"/>
    </row>
    <row r="36" spans="4:7" x14ac:dyDescent="0.2">
      <c r="E36" s="16"/>
    </row>
    <row r="37" spans="4:7" x14ac:dyDescent="0.2">
      <c r="E37" s="16"/>
    </row>
    <row r="38" spans="4:7" x14ac:dyDescent="0.2">
      <c r="E38" s="16"/>
    </row>
    <row r="39" spans="4:7" x14ac:dyDescent="0.2">
      <c r="E39" s="16"/>
    </row>
    <row r="40" spans="4:7" x14ac:dyDescent="0.2">
      <c r="D40" s="15"/>
      <c r="E40" s="16"/>
      <c r="F40" s="15"/>
      <c r="G40" s="15"/>
    </row>
    <row r="41" spans="4:7" x14ac:dyDescent="0.2">
      <c r="D41" s="15"/>
      <c r="E41" s="16"/>
      <c r="F41" s="15"/>
      <c r="G41" s="15"/>
    </row>
    <row r="42" spans="4:7" x14ac:dyDescent="0.2">
      <c r="D42" s="15"/>
      <c r="E42" s="16"/>
      <c r="F42" s="15"/>
      <c r="G42" s="15"/>
    </row>
    <row r="43" spans="4:7" x14ac:dyDescent="0.2">
      <c r="D43" s="15"/>
      <c r="E43" s="16"/>
      <c r="F43" s="15"/>
      <c r="G43" s="15"/>
    </row>
    <row r="44" spans="4:7" x14ac:dyDescent="0.2">
      <c r="D44" s="15"/>
      <c r="E44" s="16"/>
      <c r="F44" s="15"/>
      <c r="G44" s="15"/>
    </row>
    <row r="45" spans="4:7" x14ac:dyDescent="0.2">
      <c r="D45" s="15"/>
      <c r="E45" s="16"/>
      <c r="F45" s="15"/>
      <c r="G45" s="15"/>
    </row>
    <row r="46" spans="4:7" x14ac:dyDescent="0.2">
      <c r="D46" s="15"/>
      <c r="E46" s="16"/>
      <c r="F46" s="15"/>
      <c r="G46" s="15"/>
    </row>
    <row r="47" spans="4:7" x14ac:dyDescent="0.2">
      <c r="D47" s="15"/>
      <c r="E47" s="16"/>
      <c r="F47" s="15"/>
      <c r="G47" s="15"/>
    </row>
    <row r="48" spans="4:7" x14ac:dyDescent="0.2">
      <c r="D48" s="15"/>
      <c r="E48" s="16"/>
      <c r="F48" s="15"/>
      <c r="G48" s="15"/>
    </row>
    <row r="49" spans="4:7" x14ac:dyDescent="0.2">
      <c r="D49" s="15"/>
      <c r="E49" s="16"/>
      <c r="F49" s="15"/>
      <c r="G49" s="15"/>
    </row>
    <row r="50" spans="4:7" x14ac:dyDescent="0.2">
      <c r="D50" s="15"/>
      <c r="E50" s="16"/>
      <c r="F50" s="15"/>
      <c r="G50" s="15"/>
    </row>
    <row r="51" spans="4:7" x14ac:dyDescent="0.2">
      <c r="D51" s="15"/>
      <c r="E51" s="16"/>
      <c r="F51" s="15"/>
      <c r="G51" s="15"/>
    </row>
    <row r="52" spans="4:7" x14ac:dyDescent="0.2">
      <c r="D52" s="15"/>
      <c r="E52" s="16"/>
      <c r="F52" s="15"/>
      <c r="G52" s="15"/>
    </row>
    <row r="53" spans="4:7" x14ac:dyDescent="0.2">
      <c r="D53" s="15"/>
      <c r="E53" s="16"/>
      <c r="F53" s="15"/>
      <c r="G53" s="15"/>
    </row>
    <row r="54" spans="4:7" x14ac:dyDescent="0.2">
      <c r="D54" s="15"/>
      <c r="E54" s="16"/>
      <c r="F54" s="15"/>
      <c r="G54" s="15"/>
    </row>
    <row r="55" spans="4:7" x14ac:dyDescent="0.2">
      <c r="D55" s="15"/>
      <c r="E55" s="16"/>
      <c r="F55" s="15"/>
      <c r="G55" s="15"/>
    </row>
    <row r="56" spans="4:7" x14ac:dyDescent="0.2">
      <c r="D56" s="15"/>
      <c r="E56" s="16"/>
      <c r="F56" s="15"/>
      <c r="G56" s="15"/>
    </row>
    <row r="57" spans="4:7" x14ac:dyDescent="0.2">
      <c r="D57" s="15"/>
      <c r="E57" s="16"/>
      <c r="F57" s="15"/>
      <c r="G57" s="15"/>
    </row>
    <row r="58" spans="4:7" x14ac:dyDescent="0.2">
      <c r="D58" s="15"/>
      <c r="E58" s="16"/>
      <c r="F58" s="15"/>
      <c r="G58" s="15"/>
    </row>
    <row r="59" spans="4:7" x14ac:dyDescent="0.2">
      <c r="D59" s="15"/>
      <c r="E59" s="16"/>
      <c r="F59" s="15"/>
      <c r="G59" s="15"/>
    </row>
    <row r="60" spans="4:7" x14ac:dyDescent="0.2">
      <c r="D60" s="15"/>
      <c r="E60" s="16"/>
      <c r="F60" s="15"/>
      <c r="G60" s="15"/>
    </row>
    <row r="61" spans="4:7" x14ac:dyDescent="0.2">
      <c r="D61" s="15"/>
      <c r="E61" s="16"/>
      <c r="F61" s="15"/>
      <c r="G61" s="15"/>
    </row>
    <row r="62" spans="4:7" x14ac:dyDescent="0.2">
      <c r="D62" s="15"/>
      <c r="E62" s="16"/>
      <c r="F62" s="15"/>
      <c r="G62" s="15"/>
    </row>
    <row r="63" spans="4:7" x14ac:dyDescent="0.2">
      <c r="D63" s="15"/>
      <c r="E63" s="16"/>
      <c r="F63" s="15"/>
      <c r="G63" s="15"/>
    </row>
    <row r="64" spans="4:7" x14ac:dyDescent="0.2">
      <c r="D64" s="15"/>
      <c r="E64" s="16"/>
      <c r="F64" s="15"/>
      <c r="G64" s="15"/>
    </row>
    <row r="65" spans="4:7" x14ac:dyDescent="0.2">
      <c r="D65" s="15"/>
      <c r="E65" s="16"/>
      <c r="F65" s="15"/>
      <c r="G65" s="15"/>
    </row>
    <row r="66" spans="4:7" x14ac:dyDescent="0.2">
      <c r="D66" s="15"/>
      <c r="E66" s="16"/>
      <c r="F66" s="15"/>
      <c r="G66" s="15"/>
    </row>
    <row r="67" spans="4:7" x14ac:dyDescent="0.2">
      <c r="D67" s="15"/>
      <c r="E67" s="16"/>
      <c r="F67" s="15"/>
      <c r="G67" s="15"/>
    </row>
    <row r="68" spans="4:7" x14ac:dyDescent="0.2">
      <c r="D68" s="15"/>
      <c r="E68" s="16"/>
      <c r="F68" s="15"/>
      <c r="G68" s="15"/>
    </row>
    <row r="69" spans="4:7" x14ac:dyDescent="0.2">
      <c r="D69" s="15"/>
      <c r="E69" s="16"/>
      <c r="F69" s="15"/>
      <c r="G69" s="15"/>
    </row>
    <row r="70" spans="4:7" x14ac:dyDescent="0.2">
      <c r="D70" s="15"/>
      <c r="E70" s="16"/>
      <c r="F70" s="15"/>
      <c r="G70" s="15"/>
    </row>
    <row r="71" spans="4:7" x14ac:dyDescent="0.2">
      <c r="D71" s="15"/>
      <c r="E71" s="16"/>
      <c r="F71" s="15"/>
      <c r="G71" s="15"/>
    </row>
    <row r="72" spans="4:7" x14ac:dyDescent="0.2">
      <c r="D72" s="15"/>
      <c r="E72" s="16"/>
      <c r="F72" s="15"/>
      <c r="G72" s="15"/>
    </row>
    <row r="73" spans="4:7" x14ac:dyDescent="0.2">
      <c r="D73" s="15"/>
      <c r="E73" s="16"/>
      <c r="F73" s="15"/>
      <c r="G73" s="15"/>
    </row>
    <row r="74" spans="4:7" x14ac:dyDescent="0.2">
      <c r="D74" s="15"/>
      <c r="E74" s="16"/>
      <c r="F74" s="15"/>
      <c r="G74" s="15"/>
    </row>
    <row r="75" spans="4:7" x14ac:dyDescent="0.2">
      <c r="D75" s="15"/>
      <c r="E75" s="16"/>
      <c r="F75" s="15"/>
      <c r="G75" s="15"/>
    </row>
    <row r="76" spans="4:7" x14ac:dyDescent="0.2">
      <c r="D76" s="15"/>
      <c r="E76" s="16"/>
      <c r="F76" s="15"/>
      <c r="G76" s="15"/>
    </row>
    <row r="77" spans="4:7" x14ac:dyDescent="0.2">
      <c r="D77" s="15"/>
      <c r="E77" s="16"/>
      <c r="F77" s="15"/>
      <c r="G77" s="15"/>
    </row>
    <row r="78" spans="4:7" x14ac:dyDescent="0.2">
      <c r="D78" s="15"/>
      <c r="E78" s="16"/>
      <c r="F78" s="15"/>
      <c r="G78" s="15"/>
    </row>
    <row r="79" spans="4:7" x14ac:dyDescent="0.2">
      <c r="D79" s="15"/>
      <c r="E79" s="16"/>
      <c r="F79" s="15"/>
      <c r="G79" s="15"/>
    </row>
    <row r="80" spans="4:7" x14ac:dyDescent="0.2">
      <c r="D80" s="15"/>
      <c r="E80" s="16"/>
      <c r="F80" s="15"/>
      <c r="G80" s="15"/>
    </row>
    <row r="81" spans="4:7" x14ac:dyDescent="0.2">
      <c r="D81" s="15"/>
      <c r="E81" s="16"/>
      <c r="F81" s="15"/>
      <c r="G81" s="15"/>
    </row>
    <row r="82" spans="4:7" x14ac:dyDescent="0.2">
      <c r="D82" s="15"/>
      <c r="E82" s="16"/>
      <c r="F82" s="15"/>
      <c r="G82" s="15"/>
    </row>
    <row r="83" spans="4:7" x14ac:dyDescent="0.2">
      <c r="D83" s="15"/>
      <c r="E83" s="16"/>
      <c r="F83" s="15"/>
      <c r="G83" s="15"/>
    </row>
    <row r="84" spans="4:7" x14ac:dyDescent="0.2">
      <c r="D84" s="15"/>
      <c r="E84" s="16"/>
      <c r="F84" s="15"/>
      <c r="G84" s="15"/>
    </row>
    <row r="85" spans="4:7" x14ac:dyDescent="0.2">
      <c r="D85" s="15"/>
      <c r="E85" s="16"/>
      <c r="F85" s="15"/>
      <c r="G85" s="15"/>
    </row>
    <row r="86" spans="4:7" x14ac:dyDescent="0.2">
      <c r="D86" s="15"/>
      <c r="E86" s="16"/>
      <c r="F86" s="15"/>
      <c r="G86" s="15"/>
    </row>
    <row r="87" spans="4:7" x14ac:dyDescent="0.2">
      <c r="D87" s="15"/>
      <c r="E87" s="16"/>
      <c r="F87" s="15"/>
      <c r="G87" s="15"/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3"/>
  <sheetViews>
    <sheetView tabSelected="1" workbookViewId="0">
      <selection activeCell="C9" sqref="C9"/>
    </sheetView>
  </sheetViews>
  <sheetFormatPr defaultRowHeight="12.75" x14ac:dyDescent="0.2"/>
  <cols>
    <col min="1" max="1" width="22.28515625" bestFit="1" customWidth="1"/>
    <col min="4" max="4" width="5" bestFit="1" customWidth="1"/>
    <col min="5" max="5" width="12.42578125" customWidth="1"/>
    <col min="6" max="6" width="12.42578125" bestFit="1" customWidth="1"/>
    <col min="7" max="10" width="12" bestFit="1" customWidth="1"/>
  </cols>
  <sheetData>
    <row r="1" spans="1:10" x14ac:dyDescent="0.2">
      <c r="A1" s="4" t="s">
        <v>22</v>
      </c>
      <c r="B1" s="17"/>
      <c r="E1" s="14"/>
      <c r="F1" s="6" t="s">
        <v>10</v>
      </c>
      <c r="G1" s="6" t="s">
        <v>11</v>
      </c>
      <c r="H1" s="6" t="s">
        <v>16</v>
      </c>
    </row>
    <row r="2" spans="1:10" x14ac:dyDescent="0.2">
      <c r="A2" s="8"/>
      <c r="B2" s="17"/>
      <c r="D2" s="5" t="s">
        <v>0</v>
      </c>
      <c r="E2" s="5"/>
      <c r="F2" s="13" t="s">
        <v>9</v>
      </c>
      <c r="G2" s="12" t="s">
        <v>2</v>
      </c>
      <c r="H2" s="5" t="s">
        <v>7</v>
      </c>
      <c r="I2" s="5" t="s">
        <v>6</v>
      </c>
      <c r="J2" s="5" t="s">
        <v>1</v>
      </c>
    </row>
    <row r="3" spans="1:10" x14ac:dyDescent="0.2">
      <c r="A3" s="8"/>
      <c r="B3" s="17"/>
      <c r="D3">
        <v>0</v>
      </c>
      <c r="F3">
        <v>0</v>
      </c>
      <c r="G3">
        <v>0</v>
      </c>
      <c r="H3">
        <v>0</v>
      </c>
      <c r="I3">
        <f>ABS(H3-G3)</f>
        <v>0</v>
      </c>
      <c r="J3">
        <f>(H3-G3)^2</f>
        <v>0</v>
      </c>
    </row>
    <row r="4" spans="1:10" x14ac:dyDescent="0.2">
      <c r="D4">
        <v>1</v>
      </c>
      <c r="E4" s="20"/>
      <c r="F4">
        <v>0</v>
      </c>
      <c r="G4">
        <f>G3*EXP(-(D4-D3)/$B$7)+F4*$B$6*(1-EXP(-(D4-D3)/$B$7))</f>
        <v>0</v>
      </c>
      <c r="H4">
        <v>0</v>
      </c>
      <c r="I4">
        <f t="shared" ref="I4:I22" si="0">ABS(H4-G4)</f>
        <v>0</v>
      </c>
      <c r="J4">
        <f t="shared" ref="J4:J22" si="1">(H4-G4)^2</f>
        <v>0</v>
      </c>
    </row>
    <row r="5" spans="1:10" ht="13.5" thickBot="1" x14ac:dyDescent="0.25">
      <c r="A5" s="4" t="s">
        <v>8</v>
      </c>
      <c r="D5">
        <v>2</v>
      </c>
      <c r="E5" s="20"/>
      <c r="F5">
        <v>0</v>
      </c>
      <c r="G5">
        <f>G4*EXP(-(D5-D4)/$B$7)+F5*$B$6*(1-EXP(-(D5-D4)/$B$7))</f>
        <v>0</v>
      </c>
      <c r="H5">
        <v>0</v>
      </c>
      <c r="I5">
        <f t="shared" si="0"/>
        <v>0</v>
      </c>
      <c r="J5">
        <f t="shared" si="1"/>
        <v>0</v>
      </c>
    </row>
    <row r="6" spans="1:10" x14ac:dyDescent="0.2">
      <c r="A6" s="9" t="s">
        <v>20</v>
      </c>
      <c r="B6" s="18">
        <v>1.0823935588899545</v>
      </c>
      <c r="D6">
        <v>3</v>
      </c>
      <c r="E6" s="20"/>
      <c r="F6">
        <v>0</v>
      </c>
      <c r="G6">
        <f t="shared" ref="G5:G22" si="2">G5*EXP(-(D6-D5)/$B$7)+F6*$B$6*(1-EXP(-(D6-D5)/$B$7))</f>
        <v>0</v>
      </c>
      <c r="H6">
        <v>0</v>
      </c>
      <c r="I6">
        <f t="shared" si="0"/>
        <v>0</v>
      </c>
      <c r="J6">
        <f t="shared" si="1"/>
        <v>0</v>
      </c>
    </row>
    <row r="7" spans="1:10" ht="13.5" thickBot="1" x14ac:dyDescent="0.25">
      <c r="A7" s="10" t="s">
        <v>21</v>
      </c>
      <c r="B7" s="19">
        <v>105.78445804303179</v>
      </c>
      <c r="D7">
        <v>4</v>
      </c>
      <c r="E7" s="20"/>
      <c r="F7">
        <v>0</v>
      </c>
      <c r="G7">
        <f t="shared" si="2"/>
        <v>0</v>
      </c>
      <c r="H7">
        <v>0</v>
      </c>
      <c r="I7">
        <f t="shared" si="0"/>
        <v>0</v>
      </c>
      <c r="J7">
        <f t="shared" si="1"/>
        <v>0</v>
      </c>
    </row>
    <row r="8" spans="1:10" x14ac:dyDescent="0.2">
      <c r="D8">
        <v>5</v>
      </c>
      <c r="E8" s="20"/>
      <c r="F8">
        <v>0</v>
      </c>
      <c r="G8">
        <f t="shared" si="2"/>
        <v>0</v>
      </c>
      <c r="H8">
        <v>0</v>
      </c>
      <c r="I8">
        <f t="shared" si="0"/>
        <v>0</v>
      </c>
      <c r="J8">
        <f t="shared" si="1"/>
        <v>0</v>
      </c>
    </row>
    <row r="9" spans="1:10" ht="13.5" thickBot="1" x14ac:dyDescent="0.25">
      <c r="A9" s="4"/>
      <c r="D9">
        <v>6</v>
      </c>
      <c r="E9" s="20"/>
      <c r="F9">
        <v>0</v>
      </c>
      <c r="G9">
        <f t="shared" si="2"/>
        <v>0</v>
      </c>
      <c r="H9">
        <v>0</v>
      </c>
      <c r="I9">
        <f t="shared" si="0"/>
        <v>0</v>
      </c>
      <c r="J9">
        <f t="shared" si="1"/>
        <v>0</v>
      </c>
    </row>
    <row r="10" spans="1:10" x14ac:dyDescent="0.2">
      <c r="A10" s="9"/>
      <c r="B10" s="1"/>
      <c r="D10">
        <v>7</v>
      </c>
      <c r="E10" s="20"/>
      <c r="F10">
        <v>0</v>
      </c>
      <c r="G10">
        <f t="shared" si="2"/>
        <v>0</v>
      </c>
      <c r="H10">
        <v>0</v>
      </c>
      <c r="I10">
        <f t="shared" si="0"/>
        <v>0</v>
      </c>
      <c r="J10">
        <f t="shared" si="1"/>
        <v>0</v>
      </c>
    </row>
    <row r="11" spans="1:10" x14ac:dyDescent="0.2">
      <c r="A11" s="11"/>
      <c r="B11" s="2"/>
      <c r="D11">
        <v>8</v>
      </c>
      <c r="E11" s="20"/>
      <c r="F11">
        <v>0</v>
      </c>
      <c r="G11">
        <f t="shared" si="2"/>
        <v>0</v>
      </c>
      <c r="H11">
        <v>0</v>
      </c>
      <c r="I11">
        <f t="shared" si="0"/>
        <v>0</v>
      </c>
      <c r="J11">
        <f t="shared" si="1"/>
        <v>0</v>
      </c>
    </row>
    <row r="12" spans="1:10" ht="13.5" thickBot="1" x14ac:dyDescent="0.25">
      <c r="A12" s="10"/>
      <c r="B12" s="3"/>
      <c r="D12">
        <v>9</v>
      </c>
      <c r="E12" s="20"/>
      <c r="F12">
        <v>0</v>
      </c>
      <c r="G12">
        <f t="shared" si="2"/>
        <v>0</v>
      </c>
      <c r="H12">
        <v>0</v>
      </c>
      <c r="I12">
        <f t="shared" si="0"/>
        <v>0</v>
      </c>
      <c r="J12">
        <f t="shared" si="1"/>
        <v>0</v>
      </c>
    </row>
    <row r="13" spans="1:10" x14ac:dyDescent="0.2">
      <c r="D13">
        <v>10</v>
      </c>
      <c r="E13" s="20"/>
      <c r="F13">
        <v>0</v>
      </c>
      <c r="G13">
        <f t="shared" si="2"/>
        <v>0</v>
      </c>
      <c r="H13">
        <v>0</v>
      </c>
      <c r="I13">
        <f t="shared" si="0"/>
        <v>0</v>
      </c>
      <c r="J13">
        <f t="shared" si="1"/>
        <v>0</v>
      </c>
    </row>
    <row r="14" spans="1:10" x14ac:dyDescent="0.2">
      <c r="D14">
        <v>11</v>
      </c>
      <c r="E14" s="20"/>
      <c r="F14">
        <v>0</v>
      </c>
      <c r="G14">
        <f t="shared" si="2"/>
        <v>0</v>
      </c>
      <c r="H14">
        <v>0</v>
      </c>
      <c r="I14">
        <f t="shared" si="0"/>
        <v>0</v>
      </c>
      <c r="J14">
        <f t="shared" si="1"/>
        <v>0</v>
      </c>
    </row>
    <row r="15" spans="1:10" ht="13.5" thickBot="1" x14ac:dyDescent="0.25">
      <c r="A15" s="8" t="s">
        <v>4</v>
      </c>
      <c r="D15">
        <v>12</v>
      </c>
      <c r="E15" s="20"/>
      <c r="F15">
        <v>0</v>
      </c>
      <c r="G15">
        <f t="shared" si="2"/>
        <v>0</v>
      </c>
      <c r="H15">
        <v>0</v>
      </c>
      <c r="I15">
        <f t="shared" si="0"/>
        <v>0</v>
      </c>
      <c r="J15">
        <f t="shared" si="1"/>
        <v>0</v>
      </c>
    </row>
    <row r="16" spans="1:10" x14ac:dyDescent="0.2">
      <c r="A16" s="9" t="s">
        <v>3</v>
      </c>
      <c r="B16" s="1">
        <f>SUM(J3:J299)</f>
        <v>0.14439868144465504</v>
      </c>
      <c r="D16">
        <v>13</v>
      </c>
      <c r="E16" s="20"/>
      <c r="F16">
        <v>0</v>
      </c>
      <c r="G16">
        <f t="shared" si="2"/>
        <v>0</v>
      </c>
      <c r="H16">
        <v>0</v>
      </c>
      <c r="I16">
        <f t="shared" si="0"/>
        <v>0</v>
      </c>
      <c r="J16">
        <f t="shared" si="1"/>
        <v>0</v>
      </c>
    </row>
    <row r="17" spans="1:10" ht="13.5" thickBot="1" x14ac:dyDescent="0.25">
      <c r="A17" s="10" t="s">
        <v>5</v>
      </c>
      <c r="B17" s="3">
        <f>SUM(I3:I307)</f>
        <v>4.4777935302232788</v>
      </c>
      <c r="D17">
        <v>14</v>
      </c>
      <c r="E17" s="20"/>
      <c r="F17">
        <v>0</v>
      </c>
      <c r="G17">
        <f t="shared" si="2"/>
        <v>0</v>
      </c>
      <c r="H17">
        <v>0</v>
      </c>
      <c r="I17">
        <f t="shared" si="0"/>
        <v>0</v>
      </c>
      <c r="J17">
        <f t="shared" si="1"/>
        <v>0</v>
      </c>
    </row>
    <row r="18" spans="1:10" x14ac:dyDescent="0.2">
      <c r="D18">
        <v>15</v>
      </c>
      <c r="E18" s="20"/>
      <c r="F18">
        <v>0</v>
      </c>
      <c r="G18">
        <f t="shared" si="2"/>
        <v>0</v>
      </c>
      <c r="H18">
        <v>0</v>
      </c>
      <c r="I18">
        <f t="shared" si="0"/>
        <v>0</v>
      </c>
      <c r="J18">
        <f t="shared" si="1"/>
        <v>0</v>
      </c>
    </row>
    <row r="19" spans="1:10" x14ac:dyDescent="0.2">
      <c r="A19" s="7"/>
      <c r="D19">
        <v>16</v>
      </c>
      <c r="E19" s="20"/>
      <c r="F19">
        <v>0</v>
      </c>
      <c r="G19">
        <f t="shared" si="2"/>
        <v>0</v>
      </c>
      <c r="H19">
        <v>0</v>
      </c>
      <c r="I19">
        <f t="shared" si="0"/>
        <v>0</v>
      </c>
      <c r="J19">
        <f t="shared" si="1"/>
        <v>0</v>
      </c>
    </row>
    <row r="20" spans="1:10" x14ac:dyDescent="0.2">
      <c r="D20">
        <v>17</v>
      </c>
      <c r="E20" s="20"/>
      <c r="F20">
        <v>0</v>
      </c>
      <c r="G20">
        <f t="shared" si="2"/>
        <v>0</v>
      </c>
      <c r="H20">
        <v>0</v>
      </c>
      <c r="I20">
        <f t="shared" si="0"/>
        <v>0</v>
      </c>
      <c r="J20">
        <f t="shared" si="1"/>
        <v>0</v>
      </c>
    </row>
    <row r="21" spans="1:10" x14ac:dyDescent="0.2">
      <c r="D21">
        <v>18</v>
      </c>
      <c r="E21" s="20"/>
      <c r="F21">
        <v>0</v>
      </c>
      <c r="G21">
        <f t="shared" si="2"/>
        <v>0</v>
      </c>
      <c r="H21">
        <v>0</v>
      </c>
      <c r="I21">
        <f t="shared" si="0"/>
        <v>0</v>
      </c>
      <c r="J21">
        <f t="shared" si="1"/>
        <v>0</v>
      </c>
    </row>
    <row r="22" spans="1:10" x14ac:dyDescent="0.2">
      <c r="D22">
        <v>19</v>
      </c>
      <c r="E22" s="20"/>
      <c r="F22">
        <v>1</v>
      </c>
      <c r="G22">
        <f t="shared" si="2"/>
        <v>1.0183855253560347E-2</v>
      </c>
      <c r="H22">
        <v>6.0772723548699803E-4</v>
      </c>
      <c r="I22">
        <f t="shared" si="0"/>
        <v>9.5761280180733481E-3</v>
      </c>
      <c r="J22">
        <f t="shared" si="1"/>
        <v>9.1702227818529392E-5</v>
      </c>
    </row>
    <row r="23" spans="1:10" x14ac:dyDescent="0.2">
      <c r="D23">
        <v>20</v>
      </c>
      <c r="E23" s="20"/>
      <c r="F23">
        <v>1</v>
      </c>
      <c r="G23">
        <f t="shared" ref="G23:G86" si="3">G22*EXP(-(D23-D22)/$B$7)+F23*$B$6*(1-EXP(-(D23-D22)/$B$7))</f>
        <v>2.0271894242349285E-2</v>
      </c>
      <c r="H23">
        <v>3.63116294639533E-3</v>
      </c>
      <c r="I23">
        <f t="shared" ref="I23:I86" si="4">ABS(H23-G23)</f>
        <v>1.6640731295953955E-2</v>
      </c>
      <c r="J23">
        <f t="shared" ref="J23:J86" si="5">(H23-G23)^2</f>
        <v>2.7691393806414139E-4</v>
      </c>
    </row>
    <row r="24" spans="1:10" x14ac:dyDescent="0.2">
      <c r="D24">
        <v>21</v>
      </c>
      <c r="E24" s="20"/>
      <c r="F24">
        <v>1</v>
      </c>
      <c r="G24">
        <f t="shared" si="3"/>
        <v>3.0265018467455169E-2</v>
      </c>
      <c r="H24">
        <v>7.7333413987982196E-3</v>
      </c>
      <c r="I24">
        <f t="shared" si="4"/>
        <v>2.2531677068656948E-2</v>
      </c>
      <c r="J24">
        <f t="shared" si="5"/>
        <v>5.0767647152624132E-4</v>
      </c>
    </row>
    <row r="25" spans="1:10" x14ac:dyDescent="0.2">
      <c r="D25">
        <v>22</v>
      </c>
      <c r="E25" s="20"/>
      <c r="F25">
        <v>1</v>
      </c>
      <c r="G25">
        <f t="shared" si="3"/>
        <v>4.0164120948063889E-2</v>
      </c>
      <c r="H25">
        <v>1.2535002202534401E-2</v>
      </c>
      <c r="I25">
        <f t="shared" si="4"/>
        <v>2.7629118745529486E-2</v>
      </c>
      <c r="J25">
        <f t="shared" si="5"/>
        <v>7.6336820265456885E-4</v>
      </c>
    </row>
    <row r="26" spans="1:10" x14ac:dyDescent="0.2">
      <c r="D26">
        <v>23</v>
      </c>
      <c r="E26" s="20"/>
      <c r="F26">
        <v>1</v>
      </c>
      <c r="G26">
        <f t="shared" si="3"/>
        <v>4.9970086301262068E-2</v>
      </c>
      <c r="H26">
        <v>1.78633725994361E-2</v>
      </c>
      <c r="I26">
        <f t="shared" si="4"/>
        <v>3.2106713701825967E-2</v>
      </c>
      <c r="J26">
        <f t="shared" si="5"/>
        <v>1.0308410647310194E-3</v>
      </c>
    </row>
    <row r="27" spans="1:10" x14ac:dyDescent="0.2">
      <c r="D27">
        <v>24</v>
      </c>
      <c r="E27" s="20"/>
      <c r="F27">
        <v>1</v>
      </c>
      <c r="G27">
        <f t="shared" si="3"/>
        <v>5.9683790821089426E-2</v>
      </c>
      <c r="H27">
        <v>2.36146446362284E-2</v>
      </c>
      <c r="I27">
        <f t="shared" si="4"/>
        <v>3.6069146184861026E-2</v>
      </c>
      <c r="J27">
        <f t="shared" si="5"/>
        <v>1.3009833065048748E-3</v>
      </c>
    </row>
    <row r="28" spans="1:10" x14ac:dyDescent="0.2">
      <c r="D28">
        <v>25</v>
      </c>
      <c r="E28" s="20"/>
      <c r="F28">
        <v>1</v>
      </c>
      <c r="G28">
        <f t="shared" si="3"/>
        <v>6.9306102556847354E-2</v>
      </c>
      <c r="H28">
        <v>2.97182103832993E-2</v>
      </c>
      <c r="I28">
        <f t="shared" si="4"/>
        <v>3.958789217354805E-2</v>
      </c>
      <c r="J28">
        <f t="shared" si="5"/>
        <v>1.5672012067444671E-3</v>
      </c>
    </row>
    <row r="29" spans="1:10" x14ac:dyDescent="0.2">
      <c r="D29">
        <v>26</v>
      </c>
      <c r="E29" s="20"/>
      <c r="F29">
        <v>1</v>
      </c>
      <c r="G29">
        <f t="shared" si="3"/>
        <v>7.8837881390670703E-2</v>
      </c>
      <c r="H29">
        <v>3.61224003728794E-2</v>
      </c>
      <c r="I29">
        <f t="shared" si="4"/>
        <v>4.2715481017791303E-2</v>
      </c>
      <c r="J29">
        <f t="shared" si="5"/>
        <v>1.8246123185812891E-3</v>
      </c>
    </row>
    <row r="30" spans="1:10" x14ac:dyDescent="0.2">
      <c r="D30">
        <v>27</v>
      </c>
      <c r="E30" s="20"/>
      <c r="F30">
        <v>1</v>
      </c>
      <c r="G30">
        <f t="shared" si="3"/>
        <v>8.8279979114369786E-2</v>
      </c>
      <c r="H30">
        <v>4.2787515519722603E-2</v>
      </c>
      <c r="I30">
        <f t="shared" si="4"/>
        <v>4.5492463594647183E-2</v>
      </c>
      <c r="J30">
        <f t="shared" si="5"/>
        <v>2.0695642439102994E-3</v>
      </c>
    </row>
    <row r="31" spans="1:10" x14ac:dyDescent="0.2">
      <c r="D31">
        <v>28</v>
      </c>
      <c r="E31" s="20"/>
      <c r="F31">
        <v>1</v>
      </c>
      <c r="G31">
        <f t="shared" si="3"/>
        <v>9.7633239505549321E-2</v>
      </c>
      <c r="H31">
        <v>4.96819686966882E-2</v>
      </c>
      <c r="I31">
        <f t="shared" si="4"/>
        <v>4.7951270808861121E-2</v>
      </c>
      <c r="J31">
        <f t="shared" si="5"/>
        <v>2.2993243721847367E-3</v>
      </c>
    </row>
    <row r="32" spans="1:10" x14ac:dyDescent="0.2">
      <c r="D32">
        <v>29</v>
      </c>
      <c r="E32" s="20"/>
      <c r="F32">
        <v>1</v>
      </c>
      <c r="G32">
        <f t="shared" si="3"/>
        <v>0.10689849840301126</v>
      </c>
      <c r="H32">
        <v>5.6779955850981799E-2</v>
      </c>
      <c r="I32">
        <f t="shared" si="4"/>
        <v>5.0118542552029459E-2</v>
      </c>
      <c r="J32">
        <f t="shared" si="5"/>
        <v>2.5118683075395875E-3</v>
      </c>
    </row>
    <row r="33" spans="4:10" x14ac:dyDescent="0.2">
      <c r="D33">
        <v>30</v>
      </c>
      <c r="E33" s="20"/>
      <c r="F33">
        <v>1</v>
      </c>
      <c r="G33">
        <f t="shared" si="3"/>
        <v>0.11607658378144811</v>
      </c>
      <c r="H33">
        <v>6.4059958237454098E-2</v>
      </c>
      <c r="I33">
        <f t="shared" si="4"/>
        <v>5.2016625543994013E-2</v>
      </c>
      <c r="J33">
        <f t="shared" si="5"/>
        <v>2.7057293329840904E-3</v>
      </c>
    </row>
    <row r="34" spans="4:10" x14ac:dyDescent="0.2">
      <c r="D34">
        <v>31</v>
      </c>
      <c r="E34" s="16"/>
      <c r="F34">
        <v>1</v>
      </c>
      <c r="G34">
        <f t="shared" si="3"/>
        <v>0.12516831582543361</v>
      </c>
      <c r="H34">
        <v>7.1503730945608301E-2</v>
      </c>
      <c r="I34">
        <f t="shared" si="4"/>
        <v>5.3664584879825311E-2</v>
      </c>
      <c r="J34">
        <f t="shared" si="5"/>
        <v>2.8798876703239754E-3</v>
      </c>
    </row>
    <row r="35" spans="4:10" x14ac:dyDescent="0.2">
      <c r="D35">
        <v>32</v>
      </c>
      <c r="E35" s="16"/>
      <c r="F35">
        <v>1</v>
      </c>
      <c r="G35">
        <f t="shared" si="3"/>
        <v>0.13417450700271713</v>
      </c>
      <c r="H35">
        <v>7.9095592772032403E-2</v>
      </c>
      <c r="I35">
        <f t="shared" si="4"/>
        <v>5.5078914230684728E-2</v>
      </c>
      <c r="J35">
        <f t="shared" si="5"/>
        <v>3.0336867928311248E-3</v>
      </c>
    </row>
    <row r="36" spans="4:10" x14ac:dyDescent="0.2">
      <c r="D36">
        <v>33</v>
      </c>
      <c r="E36" s="16"/>
      <c r="F36">
        <v>1</v>
      </c>
      <c r="G36">
        <f t="shared" si="3"/>
        <v>0.14309596213682851</v>
      </c>
      <c r="H36">
        <v>8.6821911611258296E-2</v>
      </c>
      <c r="I36">
        <f t="shared" si="4"/>
        <v>5.6274050525570218E-2</v>
      </c>
      <c r="J36">
        <f t="shared" si="5"/>
        <v>3.1667687625544297E-3</v>
      </c>
    </row>
    <row r="37" spans="4:10" x14ac:dyDescent="0.2">
      <c r="D37">
        <v>34</v>
      </c>
      <c r="E37" s="16"/>
      <c r="F37">
        <v>1</v>
      </c>
      <c r="G37">
        <f t="shared" si="3"/>
        <v>0.15193347847899982</v>
      </c>
      <c r="H37">
        <v>9.4670721574211206E-2</v>
      </c>
      <c r="I37">
        <f t="shared" si="4"/>
        <v>5.7262756904788617E-2</v>
      </c>
      <c r="J37">
        <f t="shared" si="5"/>
        <v>3.2790233283369165E-3</v>
      </c>
    </row>
    <row r="38" spans="4:10" x14ac:dyDescent="0.2">
      <c r="D38">
        <v>35</v>
      </c>
      <c r="E38" s="16"/>
      <c r="F38">
        <v>1</v>
      </c>
      <c r="G38">
        <f t="shared" si="3"/>
        <v>0.16068784577941045</v>
      </c>
      <c r="H38">
        <v>0.102631431696191</v>
      </c>
      <c r="I38">
        <f t="shared" si="4"/>
        <v>5.8056414083219446E-2</v>
      </c>
      <c r="J38">
        <f t="shared" si="5"/>
        <v>3.3705472162022412E-3</v>
      </c>
    </row>
    <row r="39" spans="4:10" x14ac:dyDescent="0.2">
      <c r="D39">
        <v>36</v>
      </c>
      <c r="E39" s="16"/>
      <c r="F39">
        <v>1</v>
      </c>
      <c r="G39">
        <f t="shared" si="3"/>
        <v>0.16935984635776175</v>
      </c>
      <c r="H39">
        <v>0.110694600052681</v>
      </c>
      <c r="I39">
        <f t="shared" si="4"/>
        <v>5.8665246305080743E-2</v>
      </c>
      <c r="J39">
        <f t="shared" si="5"/>
        <v>3.4416111240357897E-3</v>
      </c>
    </row>
    <row r="40" spans="4:10" x14ac:dyDescent="0.2">
      <c r="D40">
        <v>37</v>
      </c>
      <c r="E40" s="16"/>
      <c r="F40">
        <v>1</v>
      </c>
      <c r="G40">
        <f t="shared" si="3"/>
        <v>0.17795025517318785</v>
      </c>
      <c r="H40">
        <v>0.118851755672505</v>
      </c>
      <c r="I40">
        <f t="shared" si="4"/>
        <v>5.9098499500682855E-2</v>
      </c>
      <c r="J40">
        <f t="shared" si="5"/>
        <v>3.4926326432322117E-3</v>
      </c>
    </row>
    <row r="41" spans="4:10" x14ac:dyDescent="0.2">
      <c r="D41">
        <v>38</v>
      </c>
      <c r="E41" s="16"/>
      <c r="F41">
        <v>1</v>
      </c>
      <c r="G41">
        <f t="shared" si="3"/>
        <v>0.18645983989350853</v>
      </c>
      <c r="H41">
        <v>0.12709525608512201</v>
      </c>
      <c r="I41">
        <f t="shared" si="4"/>
        <v>5.9364583808386523E-2</v>
      </c>
      <c r="J41">
        <f t="shared" si="5"/>
        <v>3.5241538107429475E-3</v>
      </c>
    </row>
    <row r="42" spans="4:10" x14ac:dyDescent="0.2">
      <c r="D42">
        <v>39</v>
      </c>
      <c r="E42" s="16"/>
      <c r="F42">
        <v>1</v>
      </c>
      <c r="G42">
        <f t="shared" si="3"/>
        <v>0.19488936096383067</v>
      </c>
      <c r="H42">
        <v>0.13541817190476699</v>
      </c>
      <c r="I42">
        <f t="shared" si="4"/>
        <v>5.9471189059063678E-2</v>
      </c>
      <c r="J42">
        <f t="shared" si="5"/>
        <v>3.5368223280988955E-3</v>
      </c>
    </row>
    <row r="43" spans="4:10" x14ac:dyDescent="0.2">
      <c r="D43">
        <v>40</v>
      </c>
      <c r="E43" s="16"/>
      <c r="F43">
        <v>1</v>
      </c>
      <c r="G43">
        <f t="shared" si="3"/>
        <v>0.2032395716745041</v>
      </c>
      <c r="H43">
        <v>0.14381419224981801</v>
      </c>
      <c r="I43">
        <f t="shared" si="4"/>
        <v>5.9425379424686092E-2</v>
      </c>
      <c r="J43">
        <f t="shared" si="5"/>
        <v>3.5313757197679052E-3</v>
      </c>
    </row>
    <row r="44" spans="4:10" x14ac:dyDescent="0.2">
      <c r="D44">
        <v>41</v>
      </c>
      <c r="E44" s="16"/>
      <c r="F44">
        <v>1</v>
      </c>
      <c r="G44">
        <f t="shared" si="3"/>
        <v>0.21151121822843824</v>
      </c>
      <c r="H44">
        <v>0.15227754644237099</v>
      </c>
      <c r="I44">
        <f t="shared" si="4"/>
        <v>5.9233671786067255E-2</v>
      </c>
      <c r="J44">
        <f t="shared" si="5"/>
        <v>3.50862787325954E-3</v>
      </c>
    </row>
    <row r="45" spans="4:10" x14ac:dyDescent="0.2">
      <c r="D45">
        <v>42</v>
      </c>
      <c r="E45" s="16"/>
      <c r="F45">
        <v>1</v>
      </c>
      <c r="G45">
        <f t="shared" si="3"/>
        <v>0.21970503980778525</v>
      </c>
      <c r="H45">
        <v>0.160802938588055</v>
      </c>
      <c r="I45">
        <f t="shared" si="4"/>
        <v>5.8902101219730246E-2</v>
      </c>
      <c r="J45">
        <f t="shared" si="5"/>
        <v>3.4694575280993472E-3</v>
      </c>
    </row>
    <row r="46" spans="4:10" x14ac:dyDescent="0.2">
      <c r="D46">
        <v>43</v>
      </c>
      <c r="E46" s="16"/>
      <c r="F46">
        <v>1</v>
      </c>
      <c r="G46">
        <f t="shared" si="3"/>
        <v>0.22782176863999587</v>
      </c>
      <c r="H46">
        <v>0.16938549246121401</v>
      </c>
      <c r="I46">
        <f t="shared" si="4"/>
        <v>5.843627617878186E-2</v>
      </c>
      <c r="J46">
        <f t="shared" si="5"/>
        <v>3.4147983736428681E-3</v>
      </c>
    </row>
    <row r="47" spans="4:10" x14ac:dyDescent="0.2">
      <c r="D47">
        <v>44</v>
      </c>
      <c r="E47" s="16"/>
      <c r="F47">
        <v>1</v>
      </c>
      <c r="G47">
        <f t="shared" si="3"/>
        <v>0.23586213006325368</v>
      </c>
      <c r="H47">
        <v>0.17802070471968701</v>
      </c>
      <c r="I47">
        <f t="shared" si="4"/>
        <v>5.7841425343566677E-2</v>
      </c>
      <c r="J47">
        <f t="shared" si="5"/>
        <v>3.3456304857753974E-3</v>
      </c>
    </row>
    <row r="48" spans="4:10" x14ac:dyDescent="0.2">
      <c r="D48">
        <v>45</v>
      </c>
      <c r="E48" s="16"/>
      <c r="F48">
        <v>1</v>
      </c>
      <c r="G48">
        <f t="shared" si="3"/>
        <v>0.24382684259129381</v>
      </c>
      <c r="H48">
        <v>0.18670440491500001</v>
      </c>
      <c r="I48">
        <f t="shared" si="4"/>
        <v>5.7122437676293797E-2</v>
      </c>
      <c r="J48">
        <f t="shared" si="5"/>
        <v>3.2629728860820691E-3</v>
      </c>
    </row>
    <row r="49" spans="4:10" x14ac:dyDescent="0.2">
      <c r="D49">
        <v>46</v>
      </c>
      <c r="E49" s="16"/>
      <c r="F49">
        <v>1</v>
      </c>
      <c r="G49">
        <f t="shared" si="3"/>
        <v>0.25171661797761169</v>
      </c>
      <c r="H49">
        <v>0.19543272109363799</v>
      </c>
      <c r="I49">
        <f t="shared" si="4"/>
        <v>5.62838968839737E-2</v>
      </c>
      <c r="J49">
        <f t="shared" si="5"/>
        <v>3.1678770484457842E-3</v>
      </c>
    </row>
    <row r="50" spans="4:10" x14ac:dyDescent="0.2">
      <c r="D50">
        <v>47</v>
      </c>
      <c r="E50" s="16"/>
      <c r="F50">
        <v>1</v>
      </c>
      <c r="G50">
        <f t="shared" si="3"/>
        <v>0.25953216127906775</v>
      </c>
      <c r="H50">
        <v>0.20420205003451899</v>
      </c>
      <c r="I50">
        <f t="shared" si="4"/>
        <v>5.5330111244548758E-2</v>
      </c>
      <c r="J50">
        <f t="shared" si="5"/>
        <v>3.0614212103341407E-3</v>
      </c>
    </row>
    <row r="51" spans="4:10" x14ac:dyDescent="0.2">
      <c r="D51">
        <v>48</v>
      </c>
      <c r="E51" s="16"/>
      <c r="F51">
        <v>1</v>
      </c>
      <c r="G51">
        <f t="shared" si="3"/>
        <v>0.26727417091889383</v>
      </c>
      <c r="H51">
        <v>0.21300903135862401</v>
      </c>
      <c r="I51">
        <f t="shared" si="4"/>
        <v>5.4265139560269821E-2</v>
      </c>
      <c r="J51">
        <f t="shared" si="5"/>
        <v>2.9447053714955606E-3</v>
      </c>
    </row>
    <row r="52" spans="4:10" x14ac:dyDescent="0.2">
      <c r="D52">
        <v>49</v>
      </c>
      <c r="E52" s="16"/>
      <c r="F52">
        <v>1</v>
      </c>
      <c r="G52">
        <f t="shared" si="3"/>
        <v>0.27494333874910626</v>
      </c>
      <c r="H52">
        <v>0.22185052489425799</v>
      </c>
      <c r="I52">
        <f t="shared" si="4"/>
        <v>5.3092813854848264E-2</v>
      </c>
      <c r="J52">
        <f t="shared" si="5"/>
        <v>2.8188468830255679E-3</v>
      </c>
    </row>
    <row r="53" spans="4:10" x14ac:dyDescent="0.2">
      <c r="D53">
        <v>50</v>
      </c>
      <c r="E53" s="16"/>
      <c r="F53">
        <v>1</v>
      </c>
      <c r="G53">
        <f t="shared" si="3"/>
        <v>0.28254035011233247</v>
      </c>
      <c r="H53">
        <v>0.230723590796481</v>
      </c>
      <c r="I53">
        <f t="shared" si="4"/>
        <v>5.1816759315851474E-2</v>
      </c>
      <c r="J53">
        <f t="shared" si="5"/>
        <v>2.6849765459968805E-3</v>
      </c>
    </row>
    <row r="54" spans="4:10" x14ac:dyDescent="0.2">
      <c r="D54">
        <v>51</v>
      </c>
      <c r="E54" s="16"/>
      <c r="F54">
        <v>1</v>
      </c>
      <c r="G54">
        <f t="shared" si="3"/>
        <v>0.29006588390305532</v>
      </c>
      <c r="H54">
        <v>0.239625472009943</v>
      </c>
      <c r="I54">
        <f t="shared" si="4"/>
        <v>5.0440411893112325E-2</v>
      </c>
      <c r="J54">
        <f t="shared" si="5"/>
        <v>2.5442351519468272E-3</v>
      </c>
    </row>
    <row r="55" spans="4:10" x14ac:dyDescent="0.2">
      <c r="D55">
        <v>52</v>
      </c>
      <c r="E55" s="16"/>
      <c r="F55">
        <v>1</v>
      </c>
      <c r="G55">
        <f t="shared" si="3"/>
        <v>0.29752061262828139</v>
      </c>
      <c r="H55">
        <v>0.24855357873627801</v>
      </c>
      <c r="I55">
        <f t="shared" si="4"/>
        <v>4.8967033892003381E-2</v>
      </c>
      <c r="J55">
        <f t="shared" si="5"/>
        <v>2.3977704081806078E-3</v>
      </c>
    </row>
    <row r="56" spans="4:10" x14ac:dyDescent="0.2">
      <c r="D56">
        <v>53</v>
      </c>
      <c r="E56" s="16"/>
      <c r="F56">
        <v>1</v>
      </c>
      <c r="G56">
        <f t="shared" si="3"/>
        <v>0.30490520246763853</v>
      </c>
      <c r="H56">
        <v>0.25750547462485601</v>
      </c>
      <c r="I56">
        <f t="shared" si="4"/>
        <v>4.7399727842782513E-2</v>
      </c>
      <c r="J56">
        <f t="shared" si="5"/>
        <v>2.2467341995698518E-3</v>
      </c>
    </row>
    <row r="57" spans="4:10" x14ac:dyDescent="0.2">
      <c r="D57">
        <v>54</v>
      </c>
      <c r="E57" s="16"/>
      <c r="F57">
        <v>1</v>
      </c>
      <c r="G57">
        <f t="shared" si="3"/>
        <v>0.31222031333290784</v>
      </c>
      <c r="H57">
        <v>0.266478864452044</v>
      </c>
      <c r="I57">
        <f t="shared" si="4"/>
        <v>4.5741448880863844E-2</v>
      </c>
      <c r="J57">
        <f t="shared" si="5"/>
        <v>2.0922801457206801E-3</v>
      </c>
    </row>
    <row r="58" spans="4:10" x14ac:dyDescent="0.2">
      <c r="D58">
        <v>55</v>
      </c>
      <c r="E58" s="16"/>
      <c r="F58">
        <v>1</v>
      </c>
      <c r="G58">
        <f t="shared" si="3"/>
        <v>0.31946659892699569</v>
      </c>
      <c r="H58">
        <v>0.27547158309186898</v>
      </c>
      <c r="I58">
        <f t="shared" si="4"/>
        <v>4.3995015835126716E-2</v>
      </c>
      <c r="J58">
        <f t="shared" si="5"/>
        <v>1.9355614183330504E-3</v>
      </c>
    </row>
    <row r="59" spans="4:10" x14ac:dyDescent="0.2">
      <c r="D59">
        <v>56</v>
      </c>
      <c r="E59" s="16"/>
      <c r="F59">
        <v>1</v>
      </c>
      <c r="G59">
        <f t="shared" si="3"/>
        <v>0.3266447068023508</v>
      </c>
      <c r="H59">
        <v>0.28448158561164799</v>
      </c>
      <c r="I59">
        <f t="shared" si="4"/>
        <v>4.2163121190702813E-2</v>
      </c>
      <c r="J59">
        <f t="shared" si="5"/>
        <v>1.7777287885418925E-3</v>
      </c>
    </row>
    <row r="60" spans="4:10" x14ac:dyDescent="0.2">
      <c r="D60">
        <v>57</v>
      </c>
      <c r="E60" s="16"/>
      <c r="F60">
        <v>1</v>
      </c>
      <c r="G60">
        <f t="shared" si="3"/>
        <v>0.33375527841883162</v>
      </c>
      <c r="H60">
        <v>0.29350693835151398</v>
      </c>
      <c r="I60">
        <f t="shared" si="4"/>
        <v>4.0248340067317645E-2</v>
      </c>
      <c r="J60">
        <f t="shared" si="5"/>
        <v>1.6199288781744469E-3</v>
      </c>
    </row>
    <row r="61" spans="4:10" x14ac:dyDescent="0.2">
      <c r="D61">
        <v>58</v>
      </c>
      <c r="E61" s="16"/>
      <c r="F61">
        <v>1</v>
      </c>
      <c r="G61">
        <f t="shared" si="3"/>
        <v>0.34079894920102938</v>
      </c>
      <c r="H61">
        <v>0.302545810867548</v>
      </c>
      <c r="I61">
        <f t="shared" si="4"/>
        <v>3.8253138333481373E-2</v>
      </c>
      <c r="J61">
        <f t="shared" si="5"/>
        <v>1.4633025923604622E-3</v>
      </c>
    </row>
    <row r="62" spans="4:10" x14ac:dyDescent="0.2">
      <c r="D62">
        <v>59</v>
      </c>
      <c r="E62" s="16"/>
      <c r="F62">
        <v>1</v>
      </c>
      <c r="G62">
        <f t="shared" si="3"/>
        <v>0.34777634859505185</v>
      </c>
      <c r="H62">
        <v>0.31159646863565299</v>
      </c>
      <c r="I62">
        <f t="shared" si="4"/>
        <v>3.6179879959398864E-2</v>
      </c>
      <c r="J62">
        <f t="shared" si="5"/>
        <v>1.3089837138765116E-3</v>
      </c>
    </row>
    <row r="63" spans="4:10" x14ac:dyDescent="0.2">
      <c r="D63">
        <v>60</v>
      </c>
      <c r="E63" s="16"/>
      <c r="F63">
        <v>1</v>
      </c>
      <c r="G63">
        <f t="shared" si="3"/>
        <v>0.3546881001247727</v>
      </c>
      <c r="H63">
        <v>0.32065726642772002</v>
      </c>
      <c r="I63">
        <f t="shared" si="4"/>
        <v>3.4030833697052676E-2</v>
      </c>
      <c r="J63">
        <f t="shared" si="5"/>
        <v>1.158097642116456E-3</v>
      </c>
    </row>
    <row r="64" spans="4:10" x14ac:dyDescent="0.2">
      <c r="D64">
        <v>61</v>
      </c>
      <c r="E64" s="16"/>
      <c r="F64">
        <v>1</v>
      </c>
      <c r="G64">
        <f t="shared" si="3"/>
        <v>0.36153482144755156</v>
      </c>
      <c r="H64">
        <v>0.329726642283802</v>
      </c>
      <c r="I64">
        <f t="shared" si="4"/>
        <v>3.1808179163749561E-2</v>
      </c>
      <c r="J64">
        <f t="shared" si="5"/>
        <v>1.0117602617131917E-3</v>
      </c>
    </row>
    <row r="65" spans="4:10" x14ac:dyDescent="0.2">
      <c r="D65">
        <v>62</v>
      </c>
      <c r="E65" s="16"/>
      <c r="F65">
        <v>1</v>
      </c>
      <c r="G65">
        <f t="shared" si="3"/>
        <v>0.36831712440943021</v>
      </c>
      <c r="H65">
        <v>0.33880311201424301</v>
      </c>
      <c r="I65">
        <f t="shared" si="4"/>
        <v>2.9514012395187195E-2</v>
      </c>
      <c r="J65">
        <f t="shared" si="5"/>
        <v>8.7107692766326341E-4</v>
      </c>
    </row>
    <row r="66" spans="4:10" x14ac:dyDescent="0.2">
      <c r="D66">
        <v>63</v>
      </c>
      <c r="E66" s="16"/>
      <c r="F66">
        <v>1</v>
      </c>
      <c r="G66">
        <f t="shared" si="3"/>
        <v>0.37503561509980904</v>
      </c>
      <c r="H66">
        <v>0.34788526417434701</v>
      </c>
      <c r="I66">
        <f t="shared" si="4"/>
        <v>2.715035092546203E-2</v>
      </c>
      <c r="J66">
        <f t="shared" si="5"/>
        <v>7.371415553757369E-4</v>
      </c>
    </row>
    <row r="67" spans="4:10" x14ac:dyDescent="0.2">
      <c r="D67">
        <v>64</v>
      </c>
      <c r="E67" s="16"/>
      <c r="F67">
        <v>1</v>
      </c>
      <c r="G67">
        <f t="shared" si="3"/>
        <v>0.38169089390560923</v>
      </c>
      <c r="H67">
        <v>0.35697175546155002</v>
      </c>
      <c r="I67">
        <f t="shared" si="4"/>
        <v>2.4719138444059208E-2</v>
      </c>
      <c r="J67">
        <f t="shared" si="5"/>
        <v>6.1103580541656591E-4</v>
      </c>
    </row>
    <row r="68" spans="4:10" x14ac:dyDescent="0.2">
      <c r="D68">
        <v>65</v>
      </c>
      <c r="E68" s="16"/>
      <c r="F68">
        <v>1</v>
      </c>
      <c r="G68">
        <f t="shared" si="3"/>
        <v>0.38828355556492539</v>
      </c>
      <c r="H68">
        <v>0.366046852749495</v>
      </c>
      <c r="I68">
        <f t="shared" si="4"/>
        <v>2.2236702815430387E-2</v>
      </c>
      <c r="J68">
        <f t="shared" si="5"/>
        <v>4.9447095210176971E-4</v>
      </c>
    </row>
    <row r="69" spans="4:10" x14ac:dyDescent="0.2">
      <c r="D69">
        <v>66</v>
      </c>
      <c r="E69" s="16"/>
      <c r="F69">
        <v>1</v>
      </c>
      <c r="G69">
        <f t="shared" si="3"/>
        <v>0.39481418922017342</v>
      </c>
      <c r="H69">
        <v>0.37498255445872303</v>
      </c>
      <c r="I69">
        <f t="shared" si="4"/>
        <v>1.983163476145039E-2</v>
      </c>
      <c r="J69">
        <f t="shared" si="5"/>
        <v>3.9329373731156745E-4</v>
      </c>
    </row>
    <row r="70" spans="4:10" x14ac:dyDescent="0.2">
      <c r="D70">
        <v>67</v>
      </c>
      <c r="E70" s="16"/>
      <c r="F70">
        <v>1</v>
      </c>
      <c r="G70">
        <f t="shared" si="3"/>
        <v>0.40128337847073808</v>
      </c>
      <c r="H70">
        <v>0.38375318486578502</v>
      </c>
      <c r="I70">
        <f t="shared" si="4"/>
        <v>1.7530193604953059E-2</v>
      </c>
      <c r="J70">
        <f t="shared" si="5"/>
        <v>3.0730768782713714E-4</v>
      </c>
    </row>
    <row r="71" spans="4:10" x14ac:dyDescent="0.2">
      <c r="D71">
        <v>68</v>
      </c>
      <c r="E71" s="16"/>
      <c r="F71">
        <v>1</v>
      </c>
      <c r="G71">
        <f t="shared" si="3"/>
        <v>0.40769170142512562</v>
      </c>
      <c r="H71">
        <v>0.39236363920237</v>
      </c>
      <c r="I71">
        <f t="shared" si="4"/>
        <v>1.5328062222755623E-2</v>
      </c>
      <c r="J71">
        <f t="shared" si="5"/>
        <v>2.3494949150466805E-4</v>
      </c>
    </row>
    <row r="72" spans="4:10" x14ac:dyDescent="0.2">
      <c r="D72">
        <v>69</v>
      </c>
      <c r="E72" s="16"/>
      <c r="F72">
        <v>1</v>
      </c>
      <c r="G72">
        <f t="shared" si="3"/>
        <v>0.41403973075262523</v>
      </c>
      <c r="H72">
        <v>0.40081856263018301</v>
      </c>
      <c r="I72">
        <f t="shared" si="4"/>
        <v>1.3221168122442228E-2</v>
      </c>
      <c r="J72">
        <f t="shared" si="5"/>
        <v>1.7479928652188256E-4</v>
      </c>
    </row>
    <row r="73" spans="4:10" x14ac:dyDescent="0.2">
      <c r="D73">
        <v>70</v>
      </c>
      <c r="E73" s="16"/>
      <c r="F73">
        <v>1</v>
      </c>
      <c r="G73">
        <f t="shared" si="3"/>
        <v>0.42032803373448502</v>
      </c>
      <c r="H73">
        <v>0.40912236987799999</v>
      </c>
      <c r="I73">
        <f t="shared" si="4"/>
        <v>1.1205663856485026E-2</v>
      </c>
      <c r="J73">
        <f t="shared" si="5"/>
        <v>1.2556690246453488E-4</v>
      </c>
    </row>
    <row r="74" spans="4:10" x14ac:dyDescent="0.2">
      <c r="D74">
        <v>71</v>
      </c>
      <c r="E74" s="16"/>
      <c r="F74">
        <v>1</v>
      </c>
      <c r="G74">
        <f t="shared" si="3"/>
        <v>0.42655717231460588</v>
      </c>
      <c r="H74">
        <v>0.41727926279504801</v>
      </c>
      <c r="I74">
        <f t="shared" si="4"/>
        <v>9.2779095195578698E-3</v>
      </c>
      <c r="J74">
        <f t="shared" si="5"/>
        <v>8.6079605053102537E-5</v>
      </c>
    </row>
    <row r="75" spans="4:10" x14ac:dyDescent="0.2">
      <c r="D75">
        <v>72</v>
      </c>
      <c r="E75" s="16"/>
      <c r="F75">
        <v>1</v>
      </c>
      <c r="G75">
        <f t="shared" si="3"/>
        <v>0.43272770314975884</v>
      </c>
      <c r="H75">
        <v>0.42529324609632901</v>
      </c>
      <c r="I75">
        <f t="shared" si="4"/>
        <v>7.4344570534298215E-3</v>
      </c>
      <c r="J75">
        <f t="shared" si="5"/>
        <v>5.5271151679292424E-5</v>
      </c>
    </row>
    <row r="76" spans="4:10" x14ac:dyDescent="0.2">
      <c r="D76">
        <v>73</v>
      </c>
      <c r="E76" s="16"/>
      <c r="F76">
        <v>1</v>
      </c>
      <c r="G76">
        <f t="shared" si="3"/>
        <v>0.43884017765932976</v>
      </c>
      <c r="H76">
        <v>0.433168141532211</v>
      </c>
      <c r="I76">
        <f t="shared" si="4"/>
        <v>5.6720361271187514E-3</v>
      </c>
      <c r="J76">
        <f t="shared" si="5"/>
        <v>3.2171993827340282E-5</v>
      </c>
    </row>
    <row r="77" spans="4:10" x14ac:dyDescent="0.2">
      <c r="D77">
        <v>74</v>
      </c>
      <c r="E77" s="16"/>
      <c r="F77">
        <v>1</v>
      </c>
      <c r="G77">
        <f t="shared" si="3"/>
        <v>0.44489514207459596</v>
      </c>
      <c r="H77">
        <v>0.44090760067919699</v>
      </c>
      <c r="I77">
        <f t="shared" si="4"/>
        <v>3.9875413953989747E-3</v>
      </c>
      <c r="J77">
        <f t="shared" si="5"/>
        <v>1.5900486380020403E-5</v>
      </c>
    </row>
    <row r="78" spans="4:10" x14ac:dyDescent="0.2">
      <c r="D78">
        <v>75</v>
      </c>
      <c r="E78" s="16"/>
      <c r="F78">
        <v>1</v>
      </c>
      <c r="G78">
        <f t="shared" si="3"/>
        <v>0.45089313748753945</v>
      </c>
      <c r="H78">
        <v>0.448515116519484</v>
      </c>
      <c r="I78">
        <f t="shared" si="4"/>
        <v>2.3780209680554498E-3</v>
      </c>
      <c r="J78">
        <f t="shared" si="5"/>
        <v>5.6549837245113791E-6</v>
      </c>
    </row>
    <row r="79" spans="4:10" x14ac:dyDescent="0.2">
      <c r="D79">
        <v>76</v>
      </c>
      <c r="E79" s="16"/>
      <c r="F79">
        <v>1</v>
      </c>
      <c r="G79">
        <f t="shared" si="3"/>
        <v>0.4568346998992005</v>
      </c>
      <c r="H79">
        <v>0.45599403395272903</v>
      </c>
      <c r="I79">
        <f t="shared" si="4"/>
        <v>8.4066594647147497E-4</v>
      </c>
      <c r="J79">
        <f t="shared" si="5"/>
        <v>7.0671923355678084E-7</v>
      </c>
    </row>
    <row r="80" spans="4:10" x14ac:dyDescent="0.2">
      <c r="D80">
        <v>77</v>
      </c>
      <c r="E80" s="16"/>
      <c r="F80">
        <v>1</v>
      </c>
      <c r="G80">
        <f t="shared" si="3"/>
        <v>0.46272036026757662</v>
      </c>
      <c r="H80">
        <v>0.46334755936319799</v>
      </c>
      <c r="I80">
        <f t="shared" si="4"/>
        <v>6.2719909562136689E-4</v>
      </c>
      <c r="J80">
        <f t="shared" si="5"/>
        <v>3.933787055482605E-7</v>
      </c>
    </row>
    <row r="81" spans="4:10" x14ac:dyDescent="0.2">
      <c r="D81">
        <v>78</v>
      </c>
      <c r="E81" s="16"/>
      <c r="F81">
        <v>1</v>
      </c>
      <c r="G81">
        <f t="shared" si="3"/>
        <v>0.46855064455507084</v>
      </c>
      <c r="H81">
        <v>0.47057876934857501</v>
      </c>
      <c r="I81">
        <f t="shared" si="4"/>
        <v>2.0281247935041713E-3</v>
      </c>
      <c r="J81">
        <f t="shared" si="5"/>
        <v>4.1132901780263374E-6</v>
      </c>
    </row>
    <row r="82" spans="4:10" x14ac:dyDescent="0.2">
      <c r="D82">
        <v>79</v>
      </c>
      <c r="E82" s="16"/>
      <c r="F82">
        <v>1</v>
      </c>
      <c r="G82">
        <f t="shared" si="3"/>
        <v>0.4743260737754933</v>
      </c>
      <c r="H82">
        <v>0.47769061870243301</v>
      </c>
      <c r="I82">
        <f t="shared" si="4"/>
        <v>3.3645449269397165E-3</v>
      </c>
      <c r="J82">
        <f t="shared" si="5"/>
        <v>1.1320162565395783E-5</v>
      </c>
    </row>
    <row r="83" spans="4:10" x14ac:dyDescent="0.2">
      <c r="D83">
        <v>80</v>
      </c>
      <c r="E83" s="16"/>
      <c r="F83">
        <v>1</v>
      </c>
      <c r="G83">
        <f t="shared" si="3"/>
        <v>0.48004716404062092</v>
      </c>
      <c r="H83">
        <v>0.484685947730356</v>
      </c>
      <c r="I83">
        <f t="shared" si="4"/>
        <v>4.638783689735082E-3</v>
      </c>
      <c r="J83">
        <f t="shared" si="5"/>
        <v>2.1518314120152222E-5</v>
      </c>
    </row>
    <row r="84" spans="4:10" x14ac:dyDescent="0.2">
      <c r="D84">
        <v>81</v>
      </c>
      <c r="E84" s="16"/>
      <c r="F84">
        <v>1</v>
      </c>
      <c r="G84">
        <f t="shared" si="3"/>
        <v>0.48571442660631881</v>
      </c>
      <c r="H84">
        <v>0.49156748896944802</v>
      </c>
      <c r="I84">
        <f t="shared" si="4"/>
        <v>5.8530623631292134E-3</v>
      </c>
      <c r="J84">
        <f t="shared" si="5"/>
        <v>3.4258339026679732E-5</v>
      </c>
    </row>
    <row r="85" spans="4:10" x14ac:dyDescent="0.2">
      <c r="D85">
        <v>82</v>
      </c>
      <c r="E85" s="16"/>
      <c r="F85">
        <v>1</v>
      </c>
      <c r="G85">
        <f t="shared" si="3"/>
        <v>0.49132836791822782</v>
      </c>
      <c r="H85">
        <v>0.49833787337228103</v>
      </c>
      <c r="I85">
        <f t="shared" si="4"/>
        <v>7.0095054540532109E-3</v>
      </c>
      <c r="J85">
        <f t="shared" si="5"/>
        <v>4.9133166710401708E-5</v>
      </c>
    </row>
    <row r="86" spans="4:10" x14ac:dyDescent="0.2">
      <c r="D86">
        <v>83</v>
      </c>
      <c r="E86" s="16"/>
      <c r="F86">
        <v>1</v>
      </c>
      <c r="G86">
        <f t="shared" si="3"/>
        <v>0.49688948965702234</v>
      </c>
      <c r="H86">
        <v>0.50499963600884301</v>
      </c>
      <c r="I86">
        <f t="shared" si="4"/>
        <v>8.1101463518206685E-3</v>
      </c>
      <c r="J86">
        <f t="shared" si="5"/>
        <v>6.5774473847950092E-5</v>
      </c>
    </row>
    <row r="87" spans="4:10" x14ac:dyDescent="0.2">
      <c r="D87">
        <v>84</v>
      </c>
      <c r="E87" s="16"/>
      <c r="F87">
        <v>1</v>
      </c>
      <c r="G87">
        <f t="shared" ref="G87:G150" si="6">G86*EXP(-(D87-D86)/$B$7)+F87*$B$6*(1-EXP(-(D87-D86)/$B$7))</f>
        <v>0.502398288783242</v>
      </c>
      <c r="H87">
        <v>0.51155522133367204</v>
      </c>
      <c r="I87">
        <f t="shared" ref="I87:I150" si="7">ABS(H87-G87)</f>
        <v>9.1569325504300414E-3</v>
      </c>
      <c r="J87">
        <f t="shared" ref="J87:J150" si="8">(H87-G87)^2</f>
        <v>8.3849413733125223E-5</v>
      </c>
    </row>
    <row r="88" spans="4:10" x14ac:dyDescent="0.2">
      <c r="D88">
        <v>85</v>
      </c>
      <c r="F88">
        <v>1</v>
      </c>
      <c r="G88">
        <f t="shared" si="6"/>
        <v>0.5078552575817018</v>
      </c>
      <c r="H88">
        <v>0.51800698805982803</v>
      </c>
      <c r="I88">
        <f t="shared" si="7"/>
        <v>1.0151730478126231E-2</v>
      </c>
      <c r="J88">
        <f t="shared" si="8"/>
        <v>1.0305763170051704E-4</v>
      </c>
    </row>
    <row r="89" spans="4:10" x14ac:dyDescent="0.2">
      <c r="D89">
        <v>86</v>
      </c>
      <c r="F89">
        <v>1</v>
      </c>
      <c r="G89">
        <f t="shared" si="6"/>
        <v>0.51326088370548451</v>
      </c>
      <c r="H89">
        <v>0.52435721367658406</v>
      </c>
      <c r="I89">
        <f t="shared" si="7"/>
        <v>1.109632997109955E-2</v>
      </c>
      <c r="J89">
        <f t="shared" si="8"/>
        <v>1.2312853882752214E-4</v>
      </c>
    </row>
    <row r="90" spans="4:10" x14ac:dyDescent="0.2">
      <c r="D90">
        <v>87</v>
      </c>
      <c r="F90">
        <v>1</v>
      </c>
      <c r="G90">
        <f t="shared" si="6"/>
        <v>0.51861565021951872</v>
      </c>
      <c r="H90">
        <v>0.53060809864358405</v>
      </c>
      <c r="I90">
        <f t="shared" si="7"/>
        <v>1.1992448424065327E-2</v>
      </c>
      <c r="J90">
        <f t="shared" si="8"/>
        <v>1.4381881920386694E-4</v>
      </c>
    </row>
    <row r="91" spans="4:10" x14ac:dyDescent="0.2">
      <c r="D91">
        <v>88</v>
      </c>
      <c r="F91">
        <v>1</v>
      </c>
      <c r="G91">
        <f t="shared" si="6"/>
        <v>0.52392003564374723</v>
      </c>
      <c r="H91">
        <v>0.53676177029060301</v>
      </c>
      <c r="I91">
        <f t="shared" si="7"/>
        <v>1.2841734646855785E-2</v>
      </c>
      <c r="J91">
        <f t="shared" si="8"/>
        <v>1.6491014874025627E-4</v>
      </c>
    </row>
    <row r="92" spans="4:10" x14ac:dyDescent="0.2">
      <c r="D92">
        <v>89</v>
      </c>
      <c r="F92">
        <v>1</v>
      </c>
      <c r="G92">
        <f t="shared" si="6"/>
        <v>0.52917451399588933</v>
      </c>
      <c r="H92">
        <v>0.542820286448921</v>
      </c>
      <c r="I92">
        <f t="shared" si="7"/>
        <v>1.3645772453031668E-2</v>
      </c>
      <c r="J92">
        <f t="shared" si="8"/>
        <v>1.8620710583991791E-4</v>
      </c>
    </row>
    <row r="93" spans="4:10" x14ac:dyDescent="0.2">
      <c r="D93">
        <v>90</v>
      </c>
      <c r="F93">
        <v>1</v>
      </c>
      <c r="G93">
        <f t="shared" si="6"/>
        <v>0.5343795548338004</v>
      </c>
      <c r="H93">
        <v>0.54878563883754405</v>
      </c>
      <c r="I93">
        <f t="shared" si="7"/>
        <v>1.4406084003743658E-2</v>
      </c>
      <c r="J93">
        <f t="shared" si="8"/>
        <v>2.075352563229189E-4</v>
      </c>
    </row>
    <row r="94" spans="4:10" x14ac:dyDescent="0.2">
      <c r="D94">
        <v>91</v>
      </c>
      <c r="F94">
        <v>1</v>
      </c>
      <c r="G94">
        <f t="shared" si="6"/>
        <v>0.53953562329743332</v>
      </c>
      <c r="H94">
        <v>0.55465975622512598</v>
      </c>
      <c r="I94">
        <f t="shared" si="7"/>
        <v>1.5124132927692657E-2</v>
      </c>
      <c r="J94">
        <f t="shared" si="8"/>
        <v>2.2873939681451727E-4</v>
      </c>
    </row>
    <row r="95" spans="4:10" x14ac:dyDescent="0.2">
      <c r="D95">
        <v>92</v>
      </c>
      <c r="F95">
        <v>1</v>
      </c>
      <c r="G95">
        <f t="shared" si="6"/>
        <v>0.54464318015040503</v>
      </c>
      <c r="H95">
        <v>0.56044450738628504</v>
      </c>
      <c r="I95">
        <f t="shared" si="7"/>
        <v>1.5801327235880014E-2</v>
      </c>
      <c r="J95">
        <f t="shared" si="8"/>
        <v>2.4968194241536354E-4</v>
      </c>
    </row>
    <row r="96" spans="4:10" x14ac:dyDescent="0.2">
      <c r="D96">
        <v>93</v>
      </c>
      <c r="F96">
        <v>1</v>
      </c>
      <c r="G96">
        <f t="shared" si="6"/>
        <v>0.54970268182117177</v>
      </c>
      <c r="H96">
        <v>0.56614170386918305</v>
      </c>
      <c r="I96">
        <f t="shared" si="7"/>
        <v>1.6439022048011287E-2</v>
      </c>
      <c r="J96">
        <f t="shared" si="8"/>
        <v>2.7024144589500121E-4</v>
      </c>
    </row>
    <row r="97" spans="4:10" x14ac:dyDescent="0.2">
      <c r="D97">
        <v>94</v>
      </c>
      <c r="F97">
        <v>1</v>
      </c>
      <c r="G97">
        <f t="shared" si="6"/>
        <v>0.55471458044381694</v>
      </c>
      <c r="H97">
        <v>0.57175310258952505</v>
      </c>
      <c r="I97">
        <f t="shared" si="7"/>
        <v>1.7038522145708113E-2</v>
      </c>
      <c r="J97">
        <f t="shared" si="8"/>
        <v>2.9031123690978581E-4</v>
      </c>
    </row>
    <row r="98" spans="4:10" x14ac:dyDescent="0.2">
      <c r="D98">
        <v>95</v>
      </c>
      <c r="F98">
        <v>1</v>
      </c>
      <c r="G98">
        <f t="shared" si="6"/>
        <v>0.55967932389845576</v>
      </c>
      <c r="H98">
        <v>0.57728040826472404</v>
      </c>
      <c r="I98">
        <f t="shared" si="7"/>
        <v>1.7601084366268283E-2</v>
      </c>
      <c r="J98">
        <f t="shared" si="8"/>
        <v>3.0979817086849374E-4</v>
      </c>
    </row>
    <row r="99" spans="4:10" x14ac:dyDescent="0.2">
      <c r="D99">
        <v>96</v>
      </c>
      <c r="F99">
        <v>1</v>
      </c>
      <c r="G99">
        <f t="shared" si="6"/>
        <v>0.56459735585125881</v>
      </c>
      <c r="H99">
        <v>0.58272527570064103</v>
      </c>
      <c r="I99">
        <f t="shared" si="7"/>
        <v>1.8127919849382224E-2</v>
      </c>
      <c r="J99">
        <f t="shared" si="8"/>
        <v>3.2862147806562601E-4</v>
      </c>
    </row>
    <row r="100" spans="4:10" x14ac:dyDescent="0.2">
      <c r="D100">
        <v>97</v>
      </c>
      <c r="F100">
        <v>1</v>
      </c>
      <c r="G100">
        <f t="shared" si="6"/>
        <v>0.56946911579409987</v>
      </c>
      <c r="H100">
        <v>0.58808931194216496</v>
      </c>
      <c r="I100">
        <f t="shared" si="7"/>
        <v>1.8620196148065093E-2</v>
      </c>
      <c r="J100">
        <f t="shared" si="8"/>
        <v>3.4671170459241814E-4</v>
      </c>
    </row>
    <row r="101" spans="4:10" x14ac:dyDescent="0.2">
      <c r="D101">
        <v>98</v>
      </c>
      <c r="F101">
        <v>1</v>
      </c>
      <c r="G101">
        <f t="shared" si="6"/>
        <v>0.57429503908383028</v>
      </c>
      <c r="H101">
        <v>0.59337407829785105</v>
      </c>
      <c r="I101">
        <f t="shared" si="7"/>
        <v>1.9079039214020765E-2</v>
      </c>
      <c r="J101">
        <f t="shared" si="8"/>
        <v>3.6400973733014208E-4</v>
      </c>
    </row>
    <row r="102" spans="4:10" x14ac:dyDescent="0.2">
      <c r="D102">
        <v>99</v>
      </c>
      <c r="F102">
        <v>1</v>
      </c>
      <c r="G102">
        <f t="shared" si="6"/>
        <v>0.57907555698118407</v>
      </c>
      <c r="H102">
        <v>0.59858109224794098</v>
      </c>
      <c r="I102">
        <f t="shared" si="7"/>
        <v>1.9505535266756913E-2</v>
      </c>
      <c r="J102">
        <f t="shared" si="8"/>
        <v>3.8046590604269765E-4</v>
      </c>
    </row>
    <row r="103" spans="4:10" x14ac:dyDescent="0.2">
      <c r="D103">
        <v>100</v>
      </c>
      <c r="F103">
        <v>1</v>
      </c>
      <c r="G103">
        <f t="shared" si="6"/>
        <v>0.58381109668931652</v>
      </c>
      <c r="H103">
        <v>0.60371182924423095</v>
      </c>
      <c r="I103">
        <f t="shared" si="7"/>
        <v>1.9900732554914424E-2</v>
      </c>
      <c r="J103">
        <f t="shared" si="8"/>
        <v>3.9603915622223078E-4</v>
      </c>
    </row>
    <row r="104" spans="4:10" x14ac:dyDescent="0.2">
      <c r="D104">
        <v>101</v>
      </c>
      <c r="F104">
        <v>1</v>
      </c>
      <c r="G104">
        <f t="shared" si="6"/>
        <v>0.58850208139198068</v>
      </c>
      <c r="H104">
        <v>0.60876772440952898</v>
      </c>
      <c r="I104">
        <f t="shared" si="7"/>
        <v>2.0265643017548296E-2</v>
      </c>
      <c r="J104">
        <f t="shared" si="8"/>
        <v>4.1069628691470402E-4</v>
      </c>
    </row>
    <row r="105" spans="4:10" x14ac:dyDescent="0.2">
      <c r="D105">
        <v>102</v>
      </c>
      <c r="F105">
        <v>1</v>
      </c>
      <c r="G105">
        <f t="shared" si="6"/>
        <v>0.59314893029134463</v>
      </c>
      <c r="H105">
        <v>0.61375017414378097</v>
      </c>
      <c r="I105">
        <f t="shared" si="7"/>
        <v>2.0601243852436335E-2</v>
      </c>
      <c r="J105">
        <f t="shared" si="8"/>
        <v>4.2441124826754587E-4</v>
      </c>
    </row>
    <row r="106" spans="4:10" x14ac:dyDescent="0.2">
      <c r="D106">
        <v>103</v>
      </c>
      <c r="F106">
        <v>1</v>
      </c>
      <c r="G106">
        <f t="shared" si="6"/>
        <v>0.59775205864545256</v>
      </c>
      <c r="H106">
        <v>0.61866053764333395</v>
      </c>
      <c r="I106">
        <f t="shared" si="7"/>
        <v>2.0908478997881397E-2</v>
      </c>
      <c r="J106">
        <f t="shared" si="8"/>
        <v>4.3716449400484748E-4</v>
      </c>
    </row>
    <row r="107" spans="4:10" x14ac:dyDescent="0.2">
      <c r="D107">
        <v>104</v>
      </c>
      <c r="F107">
        <v>1</v>
      </c>
      <c r="G107">
        <f t="shared" si="6"/>
        <v>0.60231187780533368</v>
      </c>
      <c r="H107">
        <v>0.62350013833926798</v>
      </c>
      <c r="I107">
        <f t="shared" si="7"/>
        <v>2.11882605339343E-2</v>
      </c>
      <c r="J107">
        <f t="shared" si="8"/>
        <v>4.4894238445387783E-4</v>
      </c>
    </row>
    <row r="108" spans="4:10" x14ac:dyDescent="0.2">
      <c r="D108">
        <v>105</v>
      </c>
      <c r="F108">
        <v>1</v>
      </c>
      <c r="G108">
        <f t="shared" si="6"/>
        <v>0.60682879525176203</v>
      </c>
      <c r="H108">
        <v>0.62827026526025798</v>
      </c>
      <c r="I108">
        <f t="shared" si="7"/>
        <v>2.1441470008495944E-2</v>
      </c>
      <c r="J108">
        <f t="shared" si="8"/>
        <v>4.5973663612523108E-4</v>
      </c>
    </row>
    <row r="109" spans="4:10" x14ac:dyDescent="0.2">
      <c r="D109">
        <v>106</v>
      </c>
      <c r="F109">
        <v>1</v>
      </c>
      <c r="G109">
        <f t="shared" si="6"/>
        <v>0.61130321463167026</v>
      </c>
      <c r="H109">
        <v>0.63297217432495201</v>
      </c>
      <c r="I109">
        <f t="shared" si="7"/>
        <v>2.1668959693281753E-2</v>
      </c>
      <c r="J109">
        <f t="shared" si="8"/>
        <v>4.6954381418906925E-4</v>
      </c>
    </row>
    <row r="110" spans="4:10" x14ac:dyDescent="0.2">
      <c r="D110">
        <v>107</v>
      </c>
      <c r="F110">
        <v>1</v>
      </c>
      <c r="G110">
        <f t="shared" si="6"/>
        <v>0.6157355357942208</v>
      </c>
      <c r="H110">
        <v>0.637607089568487</v>
      </c>
      <c r="I110">
        <f t="shared" si="7"/>
        <v>2.1871553774266195E-2</v>
      </c>
      <c r="J110">
        <f t="shared" si="8"/>
        <v>4.7836486450061785E-4</v>
      </c>
    </row>
    <row r="111" spans="4:10" x14ac:dyDescent="0.2">
      <c r="D111">
        <v>108</v>
      </c>
      <c r="F111">
        <v>1</v>
      </c>
      <c r="G111">
        <f t="shared" si="6"/>
        <v>0.62012615482653777</v>
      </c>
      <c r="H111">
        <v>0.64217620430737898</v>
      </c>
      <c r="I111">
        <f t="shared" si="7"/>
        <v>2.2050049480841216E-2</v>
      </c>
      <c r="J111">
        <f t="shared" si="8"/>
        <v>4.8620468210754597E-4</v>
      </c>
    </row>
    <row r="112" spans="4:10" x14ac:dyDescent="0.2">
      <c r="D112">
        <v>109</v>
      </c>
      <c r="F112">
        <v>1</v>
      </c>
      <c r="G112">
        <f t="shared" si="6"/>
        <v>0.62447546408910293</v>
      </c>
      <c r="H112">
        <v>0.64668068224670605</v>
      </c>
      <c r="I112">
        <f t="shared" si="7"/>
        <v>2.2205218157603124E-2</v>
      </c>
      <c r="J112">
        <f t="shared" si="8"/>
        <v>4.9307171342674746E-4</v>
      </c>
    </row>
    <row r="113" spans="4:10" x14ac:dyDescent="0.2">
      <c r="D113">
        <v>110</v>
      </c>
      <c r="F113">
        <v>1</v>
      </c>
      <c r="G113">
        <f t="shared" si="6"/>
        <v>0.6287838522508179</v>
      </c>
      <c r="H113">
        <v>0.65112165853319903</v>
      </c>
      <c r="I113">
        <f t="shared" si="7"/>
        <v>2.2337806282381134E-2</v>
      </c>
      <c r="J113">
        <f t="shared" si="8"/>
        <v>4.989775895091861E-4</v>
      </c>
    </row>
    <row r="114" spans="4:10" x14ac:dyDescent="0.2">
      <c r="D114">
        <v>111</v>
      </c>
      <c r="F114">
        <v>1</v>
      </c>
      <c r="G114">
        <f t="shared" si="6"/>
        <v>0.63305170432373714</v>
      </c>
      <c r="H114">
        <v>0.65550024075757796</v>
      </c>
      <c r="I114">
        <f t="shared" si="7"/>
        <v>2.2448536433840816E-2</v>
      </c>
      <c r="J114">
        <f t="shared" si="8"/>
        <v>5.0393678802147855E-4</v>
      </c>
    </row>
    <row r="115" spans="4:10" x14ac:dyDescent="0.2">
      <c r="D115">
        <v>112</v>
      </c>
      <c r="F115">
        <v>1</v>
      </c>
      <c r="G115">
        <f t="shared" si="6"/>
        <v>0.63727940169747399</v>
      </c>
      <c r="H115">
        <v>0.65981750990923804</v>
      </c>
      <c r="I115">
        <f t="shared" si="7"/>
        <v>2.2538108211764052E-2</v>
      </c>
      <c r="J115">
        <f t="shared" si="8"/>
        <v>5.0796632176518621E-4</v>
      </c>
    </row>
    <row r="116" spans="4:10" x14ac:dyDescent="0.2">
      <c r="D116">
        <v>113</v>
      </c>
      <c r="F116">
        <v>1</v>
      </c>
      <c r="G116">
        <f t="shared" si="6"/>
        <v>0.64146732217328273</v>
      </c>
      <c r="H116">
        <v>0.66407452128613798</v>
      </c>
      <c r="I116">
        <f t="shared" si="7"/>
        <v>2.2607199112855247E-2</v>
      </c>
      <c r="J116">
        <f t="shared" si="8"/>
        <v>5.1108545172828313E-4</v>
      </c>
    </row>
    <row r="117" spans="4:10" x14ac:dyDescent="0.2">
      <c r="D117">
        <v>114</v>
      </c>
      <c r="F117">
        <v>1</v>
      </c>
      <c r="G117">
        <f t="shared" si="6"/>
        <v>0.64561583999782035</v>
      </c>
      <c r="H117">
        <v>0.66827230536257098</v>
      </c>
      <c r="I117">
        <f t="shared" si="7"/>
        <v>2.2656465364750633E-2</v>
      </c>
      <c r="J117">
        <f t="shared" si="8"/>
        <v>5.1331542282414503E-4</v>
      </c>
    </row>
    <row r="118" spans="4:10" x14ac:dyDescent="0.2">
      <c r="D118">
        <v>115</v>
      </c>
      <c r="F118">
        <v>1</v>
      </c>
      <c r="G118">
        <f t="shared" si="6"/>
        <v>0.64972532589659038</v>
      </c>
      <c r="H118">
        <v>0.67241186861726099</v>
      </c>
      <c r="I118">
        <f t="shared" si="7"/>
        <v>2.2686542720670611E-2</v>
      </c>
      <c r="J118">
        <f t="shared" si="8"/>
        <v>5.1467922061681267E-4</v>
      </c>
    </row>
    <row r="119" spans="4:10" x14ac:dyDescent="0.2">
      <c r="D119">
        <v>116</v>
      </c>
      <c r="F119">
        <v>1</v>
      </c>
      <c r="G119">
        <f t="shared" si="6"/>
        <v>0.65379614710707223</v>
      </c>
      <c r="H119">
        <v>0.67649419432409896</v>
      </c>
      <c r="I119">
        <f t="shared" si="7"/>
        <v>2.2698047217026729E-2</v>
      </c>
      <c r="J119">
        <f t="shared" si="8"/>
        <v>5.1520134746637486E-4</v>
      </c>
    </row>
    <row r="120" spans="4:10" x14ac:dyDescent="0.2">
      <c r="D120">
        <v>117</v>
      </c>
      <c r="F120">
        <v>1</v>
      </c>
      <c r="G120">
        <f t="shared" si="6"/>
        <v>0.65782866741153867</v>
      </c>
      <c r="H120">
        <v>0.68052024330764804</v>
      </c>
      <c r="I120">
        <f t="shared" si="7"/>
        <v>2.2691575896109373E-2</v>
      </c>
      <c r="J120">
        <f t="shared" si="8"/>
        <v>5.1490761664889188E-4</v>
      </c>
    </row>
    <row r="121" spans="4:10" x14ac:dyDescent="0.2">
      <c r="D121">
        <v>118</v>
      </c>
      <c r="F121">
        <v>1</v>
      </c>
      <c r="G121">
        <f t="shared" si="6"/>
        <v>0.66182324716956487</v>
      </c>
      <c r="H121">
        <v>0.684490954665399</v>
      </c>
      <c r="I121">
        <f t="shared" si="7"/>
        <v>2.2667707495834133E-2</v>
      </c>
      <c r="J121">
        <f t="shared" si="8"/>
        <v>5.1382496311669498E-4</v>
      </c>
    </row>
    <row r="122" spans="4:10" x14ac:dyDescent="0.2">
      <c r="D122">
        <v>119</v>
      </c>
      <c r="F122">
        <v>1</v>
      </c>
      <c r="G122">
        <f t="shared" si="6"/>
        <v>0.665780243350231</v>
      </c>
      <c r="H122">
        <v>0.68840724645863705</v>
      </c>
      <c r="I122">
        <f t="shared" si="7"/>
        <v>2.2627003108406041E-2</v>
      </c>
      <c r="J122">
        <f t="shared" si="8"/>
        <v>5.1198126966781662E-4</v>
      </c>
    </row>
    <row r="123" spans="4:10" x14ac:dyDescent="0.2">
      <c r="D123">
        <v>120</v>
      </c>
      <c r="F123">
        <v>1</v>
      </c>
      <c r="G123">
        <f t="shared" si="6"/>
        <v>0.66970000956402254</v>
      </c>
      <c r="H123">
        <v>0.69227001637364405</v>
      </c>
      <c r="I123">
        <f t="shared" si="7"/>
        <v>2.2570006809621512E-2</v>
      </c>
      <c r="J123">
        <f t="shared" si="8"/>
        <v>5.0940520738636144E-4</v>
      </c>
    </row>
    <row r="124" spans="4:10" x14ac:dyDescent="0.2">
      <c r="D124">
        <v>121</v>
      </c>
      <c r="F124">
        <v>1</v>
      </c>
      <c r="G124">
        <f t="shared" si="6"/>
        <v>0.67358289609442978</v>
      </c>
      <c r="H124">
        <v>0.69608014235484705</v>
      </c>
      <c r="I124">
        <f t="shared" si="7"/>
        <v>2.249724626041727E-2</v>
      </c>
      <c r="J124">
        <f t="shared" si="8"/>
        <v>5.0612608930185885E-4</v>
      </c>
    </row>
    <row r="125" spans="4:10" x14ac:dyDescent="0.2">
      <c r="D125">
        <v>122</v>
      </c>
      <c r="F125">
        <v>1</v>
      </c>
      <c r="G125">
        <f t="shared" si="6"/>
        <v>0.67742924992925058</v>
      </c>
      <c r="H125">
        <v>0.69983848321142506</v>
      </c>
      <c r="I125">
        <f t="shared" si="7"/>
        <v>2.2409233282174479E-2</v>
      </c>
      <c r="J125">
        <f t="shared" si="8"/>
        <v>5.0217373629491639E-4</v>
      </c>
    </row>
    <row r="126" spans="4:10" x14ac:dyDescent="0.2">
      <c r="D126">
        <v>123</v>
      </c>
      <c r="F126">
        <v>1</v>
      </c>
      <c r="G126">
        <f t="shared" si="6"/>
        <v>0.68123941479159822</v>
      </c>
      <c r="H126">
        <v>0.70354587919878497</v>
      </c>
      <c r="I126">
        <f t="shared" si="7"/>
        <v>2.2306464407186755E-2</v>
      </c>
      <c r="J126">
        <f t="shared" si="8"/>
        <v>4.975783543490895E-4</v>
      </c>
    </row>
    <row r="127" spans="4:10" x14ac:dyDescent="0.2">
      <c r="D127">
        <v>124</v>
      </c>
      <c r="F127">
        <v>1</v>
      </c>
      <c r="G127">
        <f t="shared" si="6"/>
        <v>0.6850137311706177</v>
      </c>
      <c r="H127">
        <v>0.70720315257621402</v>
      </c>
      <c r="I127">
        <f t="shared" si="7"/>
        <v>2.2189421405596321E-2</v>
      </c>
      <c r="J127">
        <f t="shared" si="8"/>
        <v>4.9237042231513621E-4</v>
      </c>
    </row>
    <row r="128" spans="4:10" x14ac:dyDescent="0.2">
      <c r="D128">
        <v>125</v>
      </c>
      <c r="F128">
        <v>1</v>
      </c>
      <c r="G128">
        <f t="shared" si="6"/>
        <v>0.68875253635191303</v>
      </c>
      <c r="H128">
        <v>0.71081110814195902</v>
      </c>
      <c r="I128">
        <f t="shared" si="7"/>
        <v>2.2058571790046E-2</v>
      </c>
      <c r="J128">
        <f t="shared" si="8"/>
        <v>4.8658058941661319E-4</v>
      </c>
    </row>
    <row r="129" spans="4:10" x14ac:dyDescent="0.2">
      <c r="D129">
        <v>126</v>
      </c>
      <c r="F129">
        <v>1</v>
      </c>
      <c r="G129">
        <f t="shared" si="6"/>
        <v>0.6924561644476882</v>
      </c>
      <c r="H129">
        <v>0.71437053374688997</v>
      </c>
      <c r="I129">
        <f t="shared" si="7"/>
        <v>2.1914369299201764E-2</v>
      </c>
      <c r="J129">
        <f t="shared" si="8"/>
        <v>4.8023958178179682E-4</v>
      </c>
    </row>
    <row r="130" spans="4:10" x14ac:dyDescent="0.2">
      <c r="D130">
        <v>127</v>
      </c>
      <c r="F130">
        <v>1</v>
      </c>
      <c r="G130">
        <f t="shared" si="6"/>
        <v>0.6961249464266045</v>
      </c>
      <c r="H130">
        <v>0.71788220078781895</v>
      </c>
      <c r="I130">
        <f t="shared" si="7"/>
        <v>2.1757254361214451E-2</v>
      </c>
      <c r="J130">
        <f t="shared" si="8"/>
        <v>4.7337811733858524E-4</v>
      </c>
    </row>
    <row r="131" spans="4:10" x14ac:dyDescent="0.2">
      <c r="D131">
        <v>128</v>
      </c>
      <c r="F131">
        <v>1</v>
      </c>
      <c r="G131">
        <f t="shared" si="6"/>
        <v>0.69975921014335696</v>
      </c>
      <c r="H131">
        <v>0.72134686468151199</v>
      </c>
      <c r="I131">
        <f t="shared" si="7"/>
        <v>2.1587654538155032E-2</v>
      </c>
      <c r="J131">
        <f t="shared" si="8"/>
        <v>4.6602682845872553E-4</v>
      </c>
    </row>
    <row r="132" spans="4:10" x14ac:dyDescent="0.2">
      <c r="D132">
        <v>129</v>
      </c>
      <c r="F132">
        <v>1</v>
      </c>
      <c r="G132">
        <f t="shared" si="6"/>
        <v>0.70335928036797279</v>
      </c>
      <c r="H132">
        <v>0.72476526532034702</v>
      </c>
      <c r="I132">
        <f t="shared" si="7"/>
        <v>2.1405984952374224E-2</v>
      </c>
      <c r="J132">
        <f t="shared" si="8"/>
        <v>4.582161917812717E-4</v>
      </c>
    </row>
    <row r="133" spans="4:10" x14ac:dyDescent="0.2">
      <c r="D133">
        <v>130</v>
      </c>
      <c r="F133">
        <v>1</v>
      </c>
      <c r="G133">
        <f t="shared" si="6"/>
        <v>0.7069254788148337</v>
      </c>
      <c r="H133">
        <v>0.72813812751051199</v>
      </c>
      <c r="I133">
        <f t="shared" si="7"/>
        <v>2.1212648695678293E-2</v>
      </c>
      <c r="J133">
        <f t="shared" si="8"/>
        <v>4.4997646468626201E-4</v>
      </c>
    </row>
    <row r="134" spans="4:10" x14ac:dyDescent="0.2">
      <c r="D134">
        <v>131</v>
      </c>
      <c r="F134">
        <v>1</v>
      </c>
      <c r="G134">
        <f t="shared" si="6"/>
        <v>0.71045812417142529</v>
      </c>
      <c r="H134">
        <v>0.73146616139360199</v>
      </c>
      <c r="I134">
        <f t="shared" si="7"/>
        <v>2.1008037222176701E-2</v>
      </c>
      <c r="J134">
        <f t="shared" si="8"/>
        <v>4.4133762792836174E-4</v>
      </c>
    </row>
    <row r="135" spans="4:10" x14ac:dyDescent="0.2">
      <c r="D135">
        <v>132</v>
      </c>
      <c r="F135">
        <v>1</v>
      </c>
      <c r="G135">
        <f t="shared" si="6"/>
        <v>0.71395753212681634</v>
      </c>
      <c r="H135">
        <v>0.73475006285239997</v>
      </c>
      <c r="I135">
        <f t="shared" si="7"/>
        <v>2.0792530725583624E-2</v>
      </c>
      <c r="J135">
        <f t="shared" si="8"/>
        <v>4.3232933397433908E-4</v>
      </c>
    </row>
    <row r="136" spans="4:10" x14ac:dyDescent="0.2">
      <c r="D136">
        <v>133</v>
      </c>
      <c r="F136">
        <v>1</v>
      </c>
      <c r="G136">
        <f t="shared" si="6"/>
        <v>0.71742401539986966</v>
      </c>
      <c r="H136">
        <v>0.73799051390160997</v>
      </c>
      <c r="I136">
        <f t="shared" si="7"/>
        <v>2.0566498501740305E-2</v>
      </c>
      <c r="J136">
        <f t="shared" si="8"/>
        <v>4.2298086062208618E-4</v>
      </c>
    </row>
    <row r="137" spans="4:10" x14ac:dyDescent="0.2">
      <c r="D137">
        <v>134</v>
      </c>
      <c r="F137">
        <v>1</v>
      </c>
      <c r="G137">
        <f t="shared" si="6"/>
        <v>0.72085788376718773</v>
      </c>
      <c r="H137">
        <v>0.74118818306423195</v>
      </c>
      <c r="I137">
        <f t="shared" si="7"/>
        <v>2.0330299297044219E-2</v>
      </c>
      <c r="J137">
        <f t="shared" si="8"/>
        <v>4.1332106950739666E-4</v>
      </c>
    </row>
    <row r="138" spans="4:10" x14ac:dyDescent="0.2">
      <c r="D138">
        <v>135</v>
      </c>
      <c r="F138">
        <v>1</v>
      </c>
      <c r="G138">
        <f t="shared" si="6"/>
        <v>0.72425944409079535</v>
      </c>
      <c r="H138">
        <v>0.744343725734262</v>
      </c>
      <c r="I138">
        <f t="shared" si="7"/>
        <v>2.008428164346665E-2</v>
      </c>
      <c r="J138">
        <f t="shared" si="8"/>
        <v>4.0337836913409148E-4</v>
      </c>
    </row>
    <row r="139" spans="4:10" x14ac:dyDescent="0.2">
      <c r="D139">
        <v>136</v>
      </c>
      <c r="F139">
        <v>1</v>
      </c>
      <c r="G139">
        <f t="shared" si="6"/>
        <v>0.72762900034556188</v>
      </c>
      <c r="H139">
        <v>0.74745778452633604</v>
      </c>
      <c r="I139">
        <f t="shared" si="7"/>
        <v>1.9828784180774162E-2</v>
      </c>
      <c r="J139">
        <f t="shared" si="8"/>
        <v>3.9318068208771967E-4</v>
      </c>
    </row>
    <row r="140" spans="4:10" x14ac:dyDescent="0.2">
      <c r="D140">
        <v>137</v>
      </c>
      <c r="F140">
        <v>1</v>
      </c>
      <c r="G140">
        <f t="shared" si="6"/>
        <v>0.73096685364636549</v>
      </c>
      <c r="H140">
        <v>0.75053098961292497</v>
      </c>
      <c r="I140">
        <f t="shared" si="7"/>
        <v>1.9564135966559482E-2</v>
      </c>
      <c r="J140">
        <f t="shared" si="8"/>
        <v>3.827554161180263E-4</v>
      </c>
    </row>
    <row r="141" spans="4:10" x14ac:dyDescent="0.2">
      <c r="D141">
        <v>138</v>
      </c>
      <c r="F141">
        <v>1</v>
      </c>
      <c r="G141">
        <f t="shared" si="6"/>
        <v>0.73427330227500165</v>
      </c>
      <c r="H141">
        <v>0.75356395904963602</v>
      </c>
      <c r="I141">
        <f t="shared" si="7"/>
        <v>1.9290656774634374E-2</v>
      </c>
      <c r="J141">
        <f t="shared" si="8"/>
        <v>3.7212943879674705E-4</v>
      </c>
    </row>
    <row r="142" spans="4:10" x14ac:dyDescent="0.2">
      <c r="D142">
        <v>139</v>
      </c>
      <c r="F142">
        <v>1</v>
      </c>
      <c r="G142">
        <f t="shared" si="6"/>
        <v>0.73754864170683898</v>
      </c>
      <c r="H142">
        <v>0.75655729908914504</v>
      </c>
      <c r="I142">
        <f t="shared" si="7"/>
        <v>1.900865738230606E-2</v>
      </c>
      <c r="J142">
        <f t="shared" si="8"/>
        <v>3.6132905547789867E-4</v>
      </c>
    </row>
    <row r="143" spans="4:10" x14ac:dyDescent="0.2">
      <c r="D143">
        <v>140</v>
      </c>
      <c r="F143">
        <v>1</v>
      </c>
      <c r="G143">
        <f t="shared" si="6"/>
        <v>0.74079316463722344</v>
      </c>
      <c r="H143">
        <v>0.75951160448428701</v>
      </c>
      <c r="I143">
        <f t="shared" si="7"/>
        <v>1.8718439847063562E-2</v>
      </c>
      <c r="J143">
        <f t="shared" si="8"/>
        <v>3.5037999030813693E-4</v>
      </c>
    </row>
    <row r="144" spans="4:10" x14ac:dyDescent="0.2">
      <c r="D144">
        <v>141</v>
      </c>
      <c r="F144">
        <v>1</v>
      </c>
      <c r="G144">
        <f t="shared" si="6"/>
        <v>0.74400716100763487</v>
      </c>
      <c r="H144">
        <v>0.76242745878074902</v>
      </c>
      <c r="I144">
        <f t="shared" si="7"/>
        <v>1.8420297773114158E-2</v>
      </c>
      <c r="J144">
        <f t="shared" si="8"/>
        <v>3.3930737005019444E-4</v>
      </c>
    </row>
    <row r="145" spans="4:10" x14ac:dyDescent="0.2">
      <c r="D145">
        <v>142</v>
      </c>
      <c r="F145">
        <v>1</v>
      </c>
      <c r="G145">
        <f t="shared" si="6"/>
        <v>0.74719091803159698</v>
      </c>
      <c r="H145">
        <v>0.76530543459984701</v>
      </c>
      <c r="I145">
        <f t="shared" si="7"/>
        <v>1.8114516568250028E-2</v>
      </c>
      <c r="J145">
        <f t="shared" si="8"/>
        <v>3.2813571050140474E-4</v>
      </c>
    </row>
    <row r="146" spans="4:10" x14ac:dyDescent="0.2">
      <c r="D146">
        <v>143</v>
      </c>
      <c r="F146">
        <v>1</v>
      </c>
      <c r="G146">
        <f t="shared" si="6"/>
        <v>0.75034472022034393</v>
      </c>
      <c r="H146">
        <v>0.76814609391178501</v>
      </c>
      <c r="I146">
        <f t="shared" si="7"/>
        <v>1.780137369144108E-2</v>
      </c>
      <c r="J146">
        <f t="shared" si="8"/>
        <v>3.1688890530233064E-4</v>
      </c>
    </row>
    <row r="147" spans="4:10" x14ac:dyDescent="0.2">
      <c r="D147">
        <v>144</v>
      </c>
      <c r="F147">
        <v>1</v>
      </c>
      <c r="G147">
        <f t="shared" si="6"/>
        <v>0.75346884940824488</v>
      </c>
      <c r="H147">
        <v>0.77094998829983297</v>
      </c>
      <c r="I147">
        <f t="shared" si="7"/>
        <v>1.7481138891588088E-2</v>
      </c>
      <c r="J147">
        <f t="shared" si="8"/>
        <v>3.0559021694699363E-4</v>
      </c>
    </row>
    <row r="148" spans="4:10" x14ac:dyDescent="0.2">
      <c r="D148">
        <v>145</v>
      </c>
      <c r="F148">
        <v>1</v>
      </c>
      <c r="G148">
        <f t="shared" si="6"/>
        <v>0.75656358477799013</v>
      </c>
      <c r="H148">
        <v>0.77371765921577396</v>
      </c>
      <c r="I148">
        <f t="shared" si="7"/>
        <v>1.7154074437783828E-2</v>
      </c>
      <c r="J148">
        <f t="shared" si="8"/>
        <v>2.9426226981702858E-4</v>
      </c>
    </row>
    <row r="149" spans="4:10" x14ac:dyDescent="0.2">
      <c r="D149">
        <v>146</v>
      </c>
      <c r="F149">
        <v>1</v>
      </c>
      <c r="G149">
        <f t="shared" si="6"/>
        <v>0.75962920288553926</v>
      </c>
      <c r="H149">
        <v>0.77644963822701696</v>
      </c>
      <c r="I149">
        <f t="shared" si="7"/>
        <v>1.6820435341477702E-2</v>
      </c>
      <c r="J149">
        <f t="shared" si="8"/>
        <v>2.8292704507683212E-4</v>
      </c>
    </row>
    <row r="150" spans="4:10" x14ac:dyDescent="0.2">
      <c r="D150">
        <v>147</v>
      </c>
      <c r="F150">
        <v>1</v>
      </c>
      <c r="G150">
        <f t="shared" si="6"/>
        <v>0.76266597768483546</v>
      </c>
      <c r="H150">
        <v>0.77914644725569104</v>
      </c>
      <c r="I150">
        <f t="shared" si="7"/>
        <v>1.6480469570855583E-2</v>
      </c>
      <c r="J150">
        <f t="shared" si="8"/>
        <v>2.716058772758968E-4</v>
      </c>
    </row>
    <row r="151" spans="4:10" x14ac:dyDescent="0.2">
      <c r="D151">
        <v>148</v>
      </c>
      <c r="F151">
        <v>1</v>
      </c>
      <c r="G151">
        <f t="shared" ref="G151:G214" si="9">G150*EXP(-(D151-D150)/$B$7)+F151*$B$6*(1-EXP(-(D151-D150)/$B$7))</f>
        <v>0.76567418055228709</v>
      </c>
      <c r="H151">
        <v>0.78180859881008002</v>
      </c>
      <c r="I151">
        <f t="shared" ref="I151:I214" si="10">ABS(H151-G151)</f>
        <v>1.6134418257792937E-2</v>
      </c>
      <c r="J151">
        <f t="shared" ref="J151:J214" si="11">(H151-G151)^2</f>
        <v>2.6031945251740209E-4</v>
      </c>
    </row>
    <row r="152" spans="4:10" x14ac:dyDescent="0.2">
      <c r="D152">
        <v>149</v>
      </c>
      <c r="F152">
        <v>1</v>
      </c>
      <c r="G152">
        <f t="shared" si="9"/>
        <v>0.76865408031101834</v>
      </c>
      <c r="H152">
        <v>0.784436596208686</v>
      </c>
      <c r="I152">
        <f t="shared" si="10"/>
        <v>1.5782515897667659E-2</v>
      </c>
      <c r="J152">
        <f t="shared" si="11"/>
        <v>2.4908780806013242E-4</v>
      </c>
    </row>
    <row r="153" spans="4:10" x14ac:dyDescent="0.2">
      <c r="D153">
        <v>150</v>
      </c>
      <c r="F153">
        <v>1</v>
      </c>
      <c r="G153">
        <f t="shared" si="9"/>
        <v>0.77160594325489251</v>
      </c>
      <c r="H153">
        <v>0.78703093379722699</v>
      </c>
      <c r="I153">
        <f t="shared" si="10"/>
        <v>1.5424990542334482E-2</v>
      </c>
      <c r="J153">
        <f t="shared" si="11"/>
        <v>2.3793033323110823E-4</v>
      </c>
    </row>
    <row r="154" spans="4:10" x14ac:dyDescent="0.2">
      <c r="D154">
        <v>151</v>
      </c>
      <c r="F154">
        <v>1</v>
      </c>
      <c r="G154">
        <f t="shared" si="9"/>
        <v>0.77453003317230895</v>
      </c>
      <c r="H154">
        <v>0.78959209715885903</v>
      </c>
      <c r="I154">
        <f t="shared" si="10"/>
        <v>1.5062063986550078E-2</v>
      </c>
      <c r="J154">
        <f t="shared" si="11"/>
        <v>2.2686577153492883E-4</v>
      </c>
    </row>
    <row r="155" spans="4:10" x14ac:dyDescent="0.2">
      <c r="D155">
        <v>152</v>
      </c>
      <c r="F155">
        <v>1</v>
      </c>
      <c r="G155">
        <f t="shared" si="9"/>
        <v>0.77742661136977587</v>
      </c>
      <c r="H155">
        <v>0.79212056331787295</v>
      </c>
      <c r="I155">
        <f t="shared" si="10"/>
        <v>1.4693951948097084E-2</v>
      </c>
      <c r="J155">
        <f t="shared" si="11"/>
        <v>2.1591222385298608E-4</v>
      </c>
    </row>
    <row r="156" spans="4:10" x14ac:dyDescent="0.2">
      <c r="D156">
        <v>153</v>
      </c>
      <c r="F156">
        <v>1</v>
      </c>
      <c r="G156">
        <f t="shared" si="9"/>
        <v>0.78029593669526165</v>
      </c>
      <c r="H156">
        <v>0.79461680093715004</v>
      </c>
      <c r="I156">
        <f t="shared" si="10"/>
        <v>1.4320864241888387E-2</v>
      </c>
      <c r="J156">
        <f t="shared" si="11"/>
        <v>2.0508715263459744E-4</v>
      </c>
    </row>
    <row r="157" spans="4:10" x14ac:dyDescent="0.2">
      <c r="D157">
        <v>154</v>
      </c>
      <c r="F157">
        <v>1</v>
      </c>
      <c r="G157">
        <f t="shared" si="9"/>
        <v>0.78313826556132649</v>
      </c>
      <c r="H157">
        <v>0.79708127050958399</v>
      </c>
      <c r="I157">
        <f t="shared" si="10"/>
        <v>1.3943004948257509E-2</v>
      </c>
      <c r="J157">
        <f t="shared" si="11"/>
        <v>1.9440738698713338E-4</v>
      </c>
    </row>
    <row r="158" spans="4:10" x14ac:dyDescent="0.2">
      <c r="D158">
        <v>155</v>
      </c>
      <c r="F158">
        <v>1</v>
      </c>
      <c r="G158">
        <f t="shared" si="9"/>
        <v>0.78595385196803602</v>
      </c>
      <c r="H158">
        <v>0.799514424543735</v>
      </c>
      <c r="I158">
        <f t="shared" si="10"/>
        <v>1.3560572575698981E-2</v>
      </c>
      <c r="J158">
        <f t="shared" si="11"/>
        <v>1.8388912858079932E-4</v>
      </c>
    </row>
    <row r="159" spans="4:10" x14ac:dyDescent="0.2">
      <c r="D159">
        <v>156</v>
      </c>
      <c r="F159">
        <v>1</v>
      </c>
      <c r="G159">
        <f t="shared" si="9"/>
        <v>0.78874294752565988</v>
      </c>
      <c r="H159">
        <v>0.80191670774391899</v>
      </c>
      <c r="I159">
        <f t="shared" si="10"/>
        <v>1.3173760218259112E-2</v>
      </c>
      <c r="J159">
        <f t="shared" si="11"/>
        <v>1.7354795828818635E-4</v>
      </c>
    </row>
    <row r="160" spans="4:10" x14ac:dyDescent="0.2">
      <c r="D160">
        <v>157</v>
      </c>
      <c r="F160">
        <v>1</v>
      </c>
      <c r="G160">
        <f t="shared" si="9"/>
        <v>0.79150580147715643</v>
      </c>
      <c r="H160">
        <v>0.80428855718494596</v>
      </c>
      <c r="I160">
        <f t="shared" si="10"/>
        <v>1.2782755707789528E-2</v>
      </c>
      <c r="J160">
        <f t="shared" si="11"/>
        <v>1.6339884348502576E-4</v>
      </c>
    </row>
    <row r="161" spans="4:10" x14ac:dyDescent="0.2">
      <c r="D161">
        <v>158</v>
      </c>
      <c r="F161">
        <v>1</v>
      </c>
      <c r="G161">
        <f t="shared" si="9"/>
        <v>0.79424266072044569</v>
      </c>
      <c r="H161">
        <v>0.80663040248171203</v>
      </c>
      <c r="I161">
        <f t="shared" si="10"/>
        <v>1.2387741761266335E-2</v>
      </c>
      <c r="J161">
        <f t="shared" si="11"/>
        <v>1.5345614594382197E-4</v>
      </c>
    </row>
    <row r="162" spans="4:10" x14ac:dyDescent="0.2">
      <c r="D162">
        <v>159</v>
      </c>
      <c r="F162">
        <v>1</v>
      </c>
      <c r="G162">
        <f t="shared" si="9"/>
        <v>0.79695376983047328</v>
      </c>
      <c r="H162">
        <v>0.80894266595383502</v>
      </c>
      <c r="I162">
        <f t="shared" si="10"/>
        <v>1.1988896123361736E-2</v>
      </c>
      <c r="J162">
        <f t="shared" si="11"/>
        <v>1.4373363025675808E-4</v>
      </c>
    </row>
    <row r="163" spans="4:10" x14ac:dyDescent="0.2">
      <c r="D163">
        <v>160</v>
      </c>
      <c r="F163">
        <v>1</v>
      </c>
      <c r="G163">
        <f t="shared" si="9"/>
        <v>0.7996393710810662</v>
      </c>
      <c r="H163">
        <v>0.81122576278551795</v>
      </c>
      <c r="I163">
        <f t="shared" si="10"/>
        <v>1.1586391704451748E-2</v>
      </c>
      <c r="J163">
        <f t="shared" si="11"/>
        <v>1.342444727289883E-4</v>
      </c>
    </row>
    <row r="164" spans="4:10" x14ac:dyDescent="0.2">
      <c r="D164">
        <v>161</v>
      </c>
      <c r="F164">
        <v>1</v>
      </c>
      <c r="G164">
        <f t="shared" si="9"/>
        <v>0.80229970446658339</v>
      </c>
      <c r="H164">
        <v>0.81348010118081904</v>
      </c>
      <c r="I164">
        <f t="shared" si="10"/>
        <v>1.1180396714235652E-2</v>
      </c>
      <c r="J164">
        <f t="shared" si="11"/>
        <v>1.2500127068769136E-4</v>
      </c>
    </row>
    <row r="165" spans="4:10" x14ac:dyDescent="0.2">
      <c r="D165">
        <v>162</v>
      </c>
      <c r="F165">
        <v>1</v>
      </c>
      <c r="G165">
        <f t="shared" si="9"/>
        <v>0.80493500772336246</v>
      </c>
      <c r="H165">
        <v>0.81570608251448595</v>
      </c>
      <c r="I165">
        <f t="shared" si="10"/>
        <v>1.0771074791123492E-2</v>
      </c>
      <c r="J165">
        <f t="shared" si="11"/>
        <v>1.1601605215597597E-4</v>
      </c>
    </row>
    <row r="166" spans="4:10" x14ac:dyDescent="0.2">
      <c r="D166">
        <v>163</v>
      </c>
      <c r="F166">
        <v>1</v>
      </c>
      <c r="G166">
        <f t="shared" si="9"/>
        <v>0.8075455163509645</v>
      </c>
      <c r="H166">
        <v>0.81790410147852199</v>
      </c>
      <c r="I166">
        <f t="shared" si="10"/>
        <v>1.0358585127557496E-2</v>
      </c>
      <c r="J166">
        <f t="shared" si="11"/>
        <v>1.0730028584485535E-4</v>
      </c>
    </row>
    <row r="167" spans="4:10" x14ac:dyDescent="0.2">
      <c r="D167">
        <v>164</v>
      </c>
      <c r="F167">
        <v>1</v>
      </c>
      <c r="G167">
        <f t="shared" si="9"/>
        <v>0.8101314636332192</v>
      </c>
      <c r="H167">
        <v>0.82007454622464504</v>
      </c>
      <c r="I167">
        <f t="shared" si="10"/>
        <v>9.9430825914258447E-3</v>
      </c>
      <c r="J167">
        <f t="shared" si="11"/>
        <v>9.8864891419915687E-5</v>
      </c>
    </row>
    <row r="168" spans="4:10" x14ac:dyDescent="0.2">
      <c r="D168">
        <v>165</v>
      </c>
      <c r="F168">
        <v>1</v>
      </c>
      <c r="G168">
        <f t="shared" si="9"/>
        <v>0.81269308065907175</v>
      </c>
      <c r="H168">
        <v>0.822217798502765</v>
      </c>
      <c r="I168">
        <f t="shared" si="10"/>
        <v>9.5247178436932423E-3</v>
      </c>
      <c r="J168">
        <f t="shared" si="11"/>
        <v>9.0720250001968453E-5</v>
      </c>
    </row>
    <row r="169" spans="4:10" x14ac:dyDescent="0.2">
      <c r="D169">
        <v>166</v>
      </c>
      <c r="F169">
        <v>1</v>
      </c>
      <c r="G169">
        <f t="shared" si="9"/>
        <v>0.81523059634323392</v>
      </c>
      <c r="H169">
        <v>0.82433423379563697</v>
      </c>
      <c r="I169">
        <f t="shared" si="10"/>
        <v>9.1036374524030572E-3</v>
      </c>
      <c r="J169">
        <f t="shared" si="11"/>
        <v>8.2876214864795631E-5</v>
      </c>
    </row>
    <row r="170" spans="4:10" x14ac:dyDescent="0.2">
      <c r="D170">
        <v>167</v>
      </c>
      <c r="F170">
        <v>1</v>
      </c>
      <c r="G170">
        <f t="shared" si="9"/>
        <v>0.81774423744664038</v>
      </c>
      <c r="H170">
        <v>0.82642422144982097</v>
      </c>
      <c r="I170">
        <f t="shared" si="10"/>
        <v>8.6799840031805964E-3</v>
      </c>
      <c r="J170">
        <f t="shared" si="11"/>
        <v>7.5342122295471057E-5</v>
      </c>
    </row>
    <row r="171" spans="4:10" x14ac:dyDescent="0.2">
      <c r="D171">
        <v>168</v>
      </c>
      <c r="F171">
        <v>1</v>
      </c>
      <c r="G171">
        <f t="shared" si="9"/>
        <v>0.82023422859671313</v>
      </c>
      <c r="H171">
        <v>0.82848812480307099</v>
      </c>
      <c r="I171">
        <f t="shared" si="10"/>
        <v>8.253896206357858E-3</v>
      </c>
      <c r="J171">
        <f t="shared" si="11"/>
        <v>6.8126802585328645E-5</v>
      </c>
    </row>
    <row r="172" spans="4:10" x14ac:dyDescent="0.2">
      <c r="D172">
        <v>169</v>
      </c>
      <c r="F172">
        <v>1</v>
      </c>
      <c r="G172">
        <f t="shared" si="9"/>
        <v>0.82270079230743465</v>
      </c>
      <c r="H172">
        <v>0.83052630130828098</v>
      </c>
      <c r="I172">
        <f t="shared" si="10"/>
        <v>7.8255090008463313E-3</v>
      </c>
      <c r="J172">
        <f t="shared" si="11"/>
        <v>6.1238591122326949E-5</v>
      </c>
    </row>
    <row r="173" spans="4:10" x14ac:dyDescent="0.2">
      <c r="D173">
        <v>170</v>
      </c>
      <c r="F173">
        <v>1</v>
      </c>
      <c r="G173">
        <f t="shared" si="9"/>
        <v>0.82514414899923283</v>
      </c>
      <c r="H173">
        <v>0.83253910265410702</v>
      </c>
      <c r="I173">
        <f t="shared" si="10"/>
        <v>7.3949536548741923E-3</v>
      </c>
      <c r="J173">
        <f t="shared" si="11"/>
        <v>5.4685339557737175E-5</v>
      </c>
    </row>
    <row r="174" spans="4:10" x14ac:dyDescent="0.2">
      <c r="D174">
        <v>171</v>
      </c>
      <c r="F174">
        <v>1</v>
      </c>
      <c r="G174">
        <f t="shared" si="9"/>
        <v>0.82756451701867828</v>
      </c>
      <c r="H174">
        <v>0.83452687488237398</v>
      </c>
      <c r="I174">
        <f t="shared" si="10"/>
        <v>6.9623578636957006E-3</v>
      </c>
      <c r="J174">
        <f t="shared" si="11"/>
        <v>4.847442702216536E-5</v>
      </c>
    </row>
    <row r="175" spans="4:10" x14ac:dyDescent="0.2">
      <c r="D175">
        <v>172</v>
      </c>
      <c r="F175">
        <v>1</v>
      </c>
      <c r="G175">
        <f t="shared" si="9"/>
        <v>0.82996211265799635</v>
      </c>
      <c r="H175">
        <v>0.83648995850237695</v>
      </c>
      <c r="I175">
        <f t="shared" si="10"/>
        <v>6.5278458443805976E-3</v>
      </c>
      <c r="J175">
        <f t="shared" si="11"/>
        <v>4.2612771367997035E-5</v>
      </c>
    </row>
    <row r="176" spans="4:10" x14ac:dyDescent="0.2">
      <c r="D176">
        <v>173</v>
      </c>
      <c r="F176">
        <v>1</v>
      </c>
      <c r="G176">
        <f t="shared" si="9"/>
        <v>0.83233715017439613</v>
      </c>
      <c r="H176">
        <v>0.838428688602187</v>
      </c>
      <c r="I176">
        <f t="shared" si="10"/>
        <v>6.0915384277908657E-3</v>
      </c>
      <c r="J176">
        <f t="shared" si="11"/>
        <v>3.7106840417252812E-5</v>
      </c>
    </row>
    <row r="177" spans="4:10" x14ac:dyDescent="0.2">
      <c r="D177">
        <v>174</v>
      </c>
      <c r="F177">
        <v>1</v>
      </c>
      <c r="G177">
        <f t="shared" si="9"/>
        <v>0.83468984180921701</v>
      </c>
      <c r="H177">
        <v>0.84034339495704702</v>
      </c>
      <c r="I177">
        <f t="shared" si="10"/>
        <v>5.6535531478300038E-3</v>
      </c>
      <c r="J177">
        <f t="shared" si="11"/>
        <v>3.1962663195338547E-5</v>
      </c>
    </row>
    <row r="178" spans="4:10" x14ac:dyDescent="0.2">
      <c r="D178">
        <v>175</v>
      </c>
      <c r="F178">
        <v>1</v>
      </c>
      <c r="G178">
        <f t="shared" si="9"/>
        <v>0.83702039780689508</v>
      </c>
      <c r="H178">
        <v>0.84223440213496903</v>
      </c>
      <c r="I178">
        <f t="shared" si="10"/>
        <v>5.2140043280739512E-3</v>
      </c>
      <c r="J178">
        <f t="shared" si="11"/>
        <v>2.7185841133173897E-5</v>
      </c>
    </row>
    <row r="179" spans="4:10" x14ac:dyDescent="0.2">
      <c r="D179">
        <v>176</v>
      </c>
      <c r="F179">
        <v>1</v>
      </c>
      <c r="G179">
        <f t="shared" si="9"/>
        <v>0.83932902643375162</v>
      </c>
      <c r="H179">
        <v>0.844102029599618</v>
      </c>
      <c r="I179">
        <f t="shared" si="10"/>
        <v>4.7730031658663741E-3</v>
      </c>
      <c r="J179">
        <f t="shared" si="11"/>
        <v>2.2781559221370431E-5</v>
      </c>
    </row>
    <row r="180" spans="4:10" x14ac:dyDescent="0.2">
      <c r="D180">
        <v>177</v>
      </c>
      <c r="F180">
        <v>1</v>
      </c>
      <c r="G180">
        <f t="shared" si="9"/>
        <v>0.84161593399660417</v>
      </c>
      <c r="H180">
        <v>0.84594659181056497</v>
      </c>
      <c r="I180">
        <f t="shared" si="10"/>
        <v>4.3306578139608032E-3</v>
      </c>
      <c r="J180">
        <f t="shared" si="11"/>
        <v>1.8754597101619763E-5</v>
      </c>
    </row>
    <row r="181" spans="4:10" x14ac:dyDescent="0.2">
      <c r="D181">
        <v>178</v>
      </c>
      <c r="F181">
        <v>1</v>
      </c>
      <c r="G181">
        <f t="shared" si="9"/>
        <v>0.84388132486120304</v>
      </c>
      <c r="H181">
        <v>0.84776839832100404</v>
      </c>
      <c r="I181">
        <f t="shared" si="10"/>
        <v>3.8870734598009937E-3</v>
      </c>
      <c r="J181">
        <f t="shared" si="11"/>
        <v>1.5109340081889267E-5</v>
      </c>
    </row>
    <row r="182" spans="4:10" x14ac:dyDescent="0.2">
      <c r="D182">
        <v>179</v>
      </c>
      <c r="F182">
        <v>1</v>
      </c>
      <c r="G182">
        <f t="shared" si="9"/>
        <v>0.84612540147049398</v>
      </c>
      <c r="H182">
        <v>0.84956775387300798</v>
      </c>
      <c r="I182">
        <f t="shared" si="10"/>
        <v>3.442352402514004E-3</v>
      </c>
      <c r="J182">
        <f t="shared" si="11"/>
        <v>1.1849790063093935E-5</v>
      </c>
    </row>
    <row r="183" spans="4:10" x14ac:dyDescent="0.2">
      <c r="D183">
        <v>180</v>
      </c>
      <c r="F183">
        <v>1</v>
      </c>
      <c r="G183">
        <f t="shared" si="9"/>
        <v>0.84834836436270922</v>
      </c>
      <c r="H183">
        <v>0.85134495849040603</v>
      </c>
      <c r="I183">
        <f t="shared" si="10"/>
        <v>2.9965941276968167E-3</v>
      </c>
      <c r="J183">
        <f t="shared" si="11"/>
        <v>8.9795763661470462E-6</v>
      </c>
    </row>
    <row r="184" spans="4:10" x14ac:dyDescent="0.2">
      <c r="D184">
        <v>181</v>
      </c>
      <c r="F184">
        <v>1</v>
      </c>
      <c r="G184">
        <f t="shared" si="9"/>
        <v>0.85055041218928829</v>
      </c>
      <c r="H184">
        <v>0.85310030756934796</v>
      </c>
      <c r="I184">
        <f t="shared" si="10"/>
        <v>2.5498953800596746E-3</v>
      </c>
      <c r="J184">
        <f t="shared" si="11"/>
        <v>6.5019664492496726E-6</v>
      </c>
    </row>
    <row r="185" spans="4:10" x14ac:dyDescent="0.2">
      <c r="D185">
        <v>182</v>
      </c>
      <c r="F185">
        <v>1</v>
      </c>
      <c r="G185">
        <f t="shared" si="9"/>
        <v>0.85273174173263011</v>
      </c>
      <c r="H185">
        <v>0.85483409196664495</v>
      </c>
      <c r="I185">
        <f t="shared" si="10"/>
        <v>2.1023502340148381E-3</v>
      </c>
      <c r="J185">
        <f t="shared" si="11"/>
        <v>4.4198765064622444E-6</v>
      </c>
    </row>
    <row r="186" spans="4:10" x14ac:dyDescent="0.2">
      <c r="D186">
        <v>183</v>
      </c>
      <c r="F186">
        <v>1</v>
      </c>
      <c r="G186">
        <f t="shared" si="9"/>
        <v>0.85489254792367808</v>
      </c>
      <c r="H186">
        <v>0.85654659808594003</v>
      </c>
      <c r="I186">
        <f t="shared" si="10"/>
        <v>1.6540501622619441E-3</v>
      </c>
      <c r="J186">
        <f t="shared" si="11"/>
        <v>2.7358819392787638E-6</v>
      </c>
    </row>
    <row r="187" spans="4:10" x14ac:dyDescent="0.2">
      <c r="D187">
        <v>184</v>
      </c>
      <c r="F187">
        <v>1</v>
      </c>
      <c r="G187">
        <f t="shared" si="9"/>
        <v>0.85703302385933977</v>
      </c>
      <c r="H187">
        <v>0.85823810796178002</v>
      </c>
      <c r="I187">
        <f t="shared" si="10"/>
        <v>1.2050841024402459E-3</v>
      </c>
      <c r="J187">
        <f t="shared" si="11"/>
        <v>1.4522276939542131E-6</v>
      </c>
    </row>
    <row r="188" spans="4:10" x14ac:dyDescent="0.2">
      <c r="D188">
        <v>185</v>
      </c>
      <c r="F188">
        <v>1</v>
      </c>
      <c r="G188">
        <f t="shared" si="9"/>
        <v>0.85915336081974292</v>
      </c>
      <c r="H188">
        <v>0.85990889934166503</v>
      </c>
      <c r="I188">
        <f t="shared" si="10"/>
        <v>7.5553852192211668E-4</v>
      </c>
      <c r="J188">
        <f t="shared" si="11"/>
        <v>5.7083845810825681E-7</v>
      </c>
    </row>
    <row r="189" spans="4:10" x14ac:dyDescent="0.2">
      <c r="D189">
        <v>186</v>
      </c>
      <c r="F189">
        <v>1</v>
      </c>
      <c r="G189">
        <f t="shared" si="9"/>
        <v>0.86125374828532864</v>
      </c>
      <c r="H189">
        <v>0.86155924576610998</v>
      </c>
      <c r="I189">
        <f t="shared" si="10"/>
        <v>3.0549748078134709E-4</v>
      </c>
      <c r="J189">
        <f t="shared" si="11"/>
        <v>9.3328710763749526E-8</v>
      </c>
    </row>
    <row r="190" spans="4:10" x14ac:dyDescent="0.2">
      <c r="D190">
        <v>187</v>
      </c>
      <c r="F190">
        <v>1</v>
      </c>
      <c r="G190">
        <f t="shared" si="9"/>
        <v>0.8633343739537841</v>
      </c>
      <c r="H190">
        <v>0.86318941664681803</v>
      </c>
      <c r="I190">
        <f t="shared" si="10"/>
        <v>1.4495730696606479E-4</v>
      </c>
      <c r="J190">
        <f t="shared" si="11"/>
        <v>2.1012620842853937E-8</v>
      </c>
    </row>
    <row r="191" spans="4:10" x14ac:dyDescent="0.2">
      <c r="D191">
        <v>188</v>
      </c>
      <c r="F191">
        <v>1</v>
      </c>
      <c r="G191">
        <f t="shared" si="9"/>
        <v>0.86539542375681577</v>
      </c>
      <c r="H191">
        <v>0.86479967734297603</v>
      </c>
      <c r="I191">
        <f t="shared" si="10"/>
        <v>5.9574641383974836E-4</v>
      </c>
      <c r="J191">
        <f t="shared" si="11"/>
        <v>3.5491378960292073E-7</v>
      </c>
    </row>
    <row r="192" spans="4:10" x14ac:dyDescent="0.2">
      <c r="D192">
        <v>189</v>
      </c>
      <c r="F192">
        <v>1</v>
      </c>
      <c r="G192">
        <f t="shared" si="9"/>
        <v>0.86743708187676505</v>
      </c>
      <c r="H192">
        <v>0.86639028923577399</v>
      </c>
      <c r="I192">
        <f t="shared" si="10"/>
        <v>1.0467926409910566E-3</v>
      </c>
      <c r="J192">
        <f t="shared" si="11"/>
        <v>1.0957748332330311E-6</v>
      </c>
    </row>
    <row r="193" spans="4:10" x14ac:dyDescent="0.2">
      <c r="D193">
        <v>190</v>
      </c>
      <c r="F193">
        <v>1</v>
      </c>
      <c r="G193">
        <f t="shared" si="9"/>
        <v>0.86945953076306715</v>
      </c>
      <c r="H193">
        <v>0.86796150980116604</v>
      </c>
      <c r="I193">
        <f t="shared" si="10"/>
        <v>1.4980209619011031E-3</v>
      </c>
      <c r="J193">
        <f t="shared" si="11"/>
        <v>2.2440668022951062E-6</v>
      </c>
    </row>
    <row r="194" spans="4:10" x14ac:dyDescent="0.2">
      <c r="D194">
        <v>191</v>
      </c>
      <c r="F194">
        <v>1</v>
      </c>
      <c r="G194">
        <f t="shared" si="9"/>
        <v>0.87146295114855588</v>
      </c>
      <c r="H194">
        <v>0.86951359268094397</v>
      </c>
      <c r="I194">
        <f t="shared" si="10"/>
        <v>1.9493584676119058E-3</v>
      </c>
      <c r="J194">
        <f t="shared" si="11"/>
        <v>3.7999984352502376E-6</v>
      </c>
    </row>
    <row r="195" spans="4:10" x14ac:dyDescent="0.2">
      <c r="D195">
        <v>192</v>
      </c>
      <c r="F195">
        <v>1</v>
      </c>
      <c r="G195">
        <f t="shared" si="9"/>
        <v>0.87344752206561393</v>
      </c>
      <c r="H195">
        <v>0.87104678775216704</v>
      </c>
      <c r="I195">
        <f t="shared" si="10"/>
        <v>2.400734313446895E-3</v>
      </c>
      <c r="J195">
        <f t="shared" si="11"/>
        <v>5.7635252437613345E-6</v>
      </c>
    </row>
    <row r="196" spans="4:10" x14ac:dyDescent="0.2">
      <c r="D196">
        <v>193</v>
      </c>
      <c r="F196">
        <v>1</v>
      </c>
      <c r="G196">
        <f t="shared" si="9"/>
        <v>0.87541342086217222</v>
      </c>
      <c r="H196">
        <v>0.87256134119499595</v>
      </c>
      <c r="I196">
        <f t="shared" si="10"/>
        <v>2.852079667176266E-3</v>
      </c>
      <c r="J196">
        <f t="shared" si="11"/>
        <v>8.1343584279202806E-6</v>
      </c>
    </row>
    <row r="197" spans="4:10" x14ac:dyDescent="0.2">
      <c r="D197">
        <v>194</v>
      </c>
      <c r="F197">
        <v>1</v>
      </c>
      <c r="G197">
        <f t="shared" si="9"/>
        <v>0.87736082321755815</v>
      </c>
      <c r="H197">
        <v>0.87405749555897805</v>
      </c>
      <c r="I197">
        <f t="shared" si="10"/>
        <v>3.3033276585801019E-3</v>
      </c>
      <c r="J197">
        <f t="shared" si="11"/>
        <v>1.0911973619940298E-5</v>
      </c>
    </row>
    <row r="198" spans="4:10" x14ac:dyDescent="0.2">
      <c r="D198">
        <v>195</v>
      </c>
      <c r="F198">
        <v>1</v>
      </c>
      <c r="G198">
        <f t="shared" si="9"/>
        <v>0.879289903158195</v>
      </c>
      <c r="H198">
        <v>0.87553548982782503</v>
      </c>
      <c r="I198">
        <f t="shared" si="10"/>
        <v>3.7544133303699656E-3</v>
      </c>
      <c r="J198">
        <f t="shared" si="11"/>
        <v>1.4095619455259697E-5</v>
      </c>
    </row>
    <row r="199" spans="4:10" x14ac:dyDescent="0.2">
      <c r="D199">
        <v>196</v>
      </c>
      <c r="F199">
        <v>1</v>
      </c>
      <c r="G199">
        <f t="shared" si="9"/>
        <v>0.88120083307315344</v>
      </c>
      <c r="H199">
        <v>0.876995559482734</v>
      </c>
      <c r="I199">
        <f t="shared" si="10"/>
        <v>4.2052735904194449E-3</v>
      </c>
      <c r="J199">
        <f t="shared" si="11"/>
        <v>1.7684325970279251E-5</v>
      </c>
    </row>
    <row r="200" spans="4:10" x14ac:dyDescent="0.2">
      <c r="D200">
        <v>197</v>
      </c>
      <c r="F200">
        <v>1</v>
      </c>
      <c r="G200">
        <f t="shared" si="9"/>
        <v>0.88309378372955682</v>
      </c>
      <c r="H200">
        <v>0.87843793656428604</v>
      </c>
      <c r="I200">
        <f t="shared" si="10"/>
        <v>4.6558471652707878E-3</v>
      </c>
      <c r="J200">
        <f t="shared" si="11"/>
        <v>2.1676912826360029E-5</v>
      </c>
    </row>
    <row r="201" spans="4:10" x14ac:dyDescent="0.2">
      <c r="D201">
        <v>198</v>
      </c>
      <c r="F201">
        <v>1</v>
      </c>
      <c r="G201">
        <f t="shared" si="9"/>
        <v>0.88496892428784146</v>
      </c>
      <c r="H201">
        <v>0.87986284973296103</v>
      </c>
      <c r="I201">
        <f t="shared" si="10"/>
        <v>5.1060745548804354E-3</v>
      </c>
      <c r="J201">
        <f t="shared" si="11"/>
        <v>2.6071997359997438E-5</v>
      </c>
    </row>
    <row r="202" spans="4:10" x14ac:dyDescent="0.2">
      <c r="D202">
        <v>199</v>
      </c>
      <c r="F202">
        <v>1</v>
      </c>
      <c r="G202">
        <f t="shared" si="9"/>
        <v>0.88682642231687336</v>
      </c>
      <c r="H202">
        <v>0.88127052432831698</v>
      </c>
      <c r="I202">
        <f t="shared" si="10"/>
        <v>5.5558979885563797E-3</v>
      </c>
      <c r="J202">
        <f t="shared" si="11"/>
        <v>3.0868002459244827E-5</v>
      </c>
    </row>
    <row r="203" spans="4:10" x14ac:dyDescent="0.2">
      <c r="D203">
        <v>200</v>
      </c>
      <c r="F203">
        <v>1</v>
      </c>
      <c r="G203">
        <f t="shared" si="9"/>
        <v>0.8886664438089229</v>
      </c>
      <c r="H203">
        <v>0.88266118242686398</v>
      </c>
      <c r="I203">
        <f t="shared" si="10"/>
        <v>6.005261382058924E-3</v>
      </c>
      <c r="J203">
        <f t="shared" si="11"/>
        <v>3.6063164266848256E-5</v>
      </c>
    </row>
    <row r="204" spans="4:10" x14ac:dyDescent="0.2">
      <c r="D204">
        <v>201</v>
      </c>
      <c r="F204">
        <v>1</v>
      </c>
      <c r="G204">
        <f t="shared" si="9"/>
        <v>0.89048915319449828</v>
      </c>
      <c r="H204">
        <v>0.88403504289866597</v>
      </c>
      <c r="I204">
        <f t="shared" si="10"/>
        <v>6.454110295832316E-3</v>
      </c>
      <c r="J204">
        <f t="shared" si="11"/>
        <v>4.1655539710768705E-5</v>
      </c>
    </row>
    <row r="205" spans="4:10" x14ac:dyDescent="0.2">
      <c r="D205">
        <v>202</v>
      </c>
      <c r="F205">
        <v>1</v>
      </c>
      <c r="G205">
        <f t="shared" si="9"/>
        <v>0.89229471335703969</v>
      </c>
      <c r="H205">
        <v>0.88539232146271496</v>
      </c>
      <c r="I205">
        <f t="shared" si="10"/>
        <v>6.9023918943247331E-3</v>
      </c>
      <c r="J205">
        <f t="shared" si="11"/>
        <v>4.7643013862839775E-5</v>
      </c>
    </row>
    <row r="206" spans="4:10" x14ac:dyDescent="0.2">
      <c r="D206">
        <v>203</v>
      </c>
      <c r="F206">
        <v>1</v>
      </c>
      <c r="G206">
        <f t="shared" si="9"/>
        <v>0.89408328564747497</v>
      </c>
      <c r="H206">
        <v>0.8867332307411</v>
      </c>
      <c r="I206">
        <f t="shared" si="10"/>
        <v>7.3500549063749698E-3</v>
      </c>
      <c r="J206">
        <f t="shared" si="11"/>
        <v>5.4023307126726768E-5</v>
      </c>
    </row>
    <row r="207" spans="4:10" x14ac:dyDescent="0.2">
      <c r="D207">
        <v>204</v>
      </c>
      <c r="F207">
        <v>1</v>
      </c>
      <c r="G207">
        <f t="shared" si="9"/>
        <v>0.89585502989863863</v>
      </c>
      <c r="H207">
        <v>0.88805798031201899</v>
      </c>
      <c r="I207">
        <f t="shared" si="10"/>
        <v>7.7970495866196421E-3</v>
      </c>
      <c r="J207">
        <f t="shared" si="11"/>
        <v>6.079398225620553E-5</v>
      </c>
    </row>
    <row r="208" spans="4:10" x14ac:dyDescent="0.2">
      <c r="D208">
        <v>205</v>
      </c>
      <c r="F208">
        <v>1</v>
      </c>
      <c r="G208">
        <f t="shared" si="9"/>
        <v>0.89761010443955502</v>
      </c>
      <c r="H208">
        <v>0.88936677676164499</v>
      </c>
      <c r="I208">
        <f t="shared" si="10"/>
        <v>8.2433276779100284E-3</v>
      </c>
      <c r="J208">
        <f t="shared" si="11"/>
        <v>6.7952451205397537E-5</v>
      </c>
    </row>
    <row r="209" spans="4:10" x14ac:dyDescent="0.2">
      <c r="D209">
        <v>206</v>
      </c>
      <c r="F209">
        <v>1</v>
      </c>
      <c r="G209">
        <f t="shared" si="9"/>
        <v>0.89934866610958719</v>
      </c>
      <c r="H209">
        <v>0.89065982373489205</v>
      </c>
      <c r="I209">
        <f t="shared" si="10"/>
        <v>8.6888423746951382E-3</v>
      </c>
      <c r="J209">
        <f t="shared" si="11"/>
        <v>7.5495981812297852E-5</v>
      </c>
    </row>
    <row r="210" spans="4:10" x14ac:dyDescent="0.2">
      <c r="D210">
        <v>207</v>
      </c>
      <c r="F210">
        <v>1</v>
      </c>
      <c r="G210">
        <f t="shared" si="9"/>
        <v>0.90107087027245236</v>
      </c>
      <c r="H210">
        <v>0.891937321985108</v>
      </c>
      <c r="I210">
        <f t="shared" si="10"/>
        <v>9.1335482873443619E-3</v>
      </c>
      <c r="J210">
        <f t="shared" si="11"/>
        <v>8.3421704317251127E-5</v>
      </c>
    </row>
    <row r="211" spans="4:10" x14ac:dyDescent="0.2">
      <c r="D211">
        <v>208</v>
      </c>
      <c r="F211">
        <v>1</v>
      </c>
      <c r="G211">
        <f t="shared" si="9"/>
        <v>0.90277687083010605</v>
      </c>
      <c r="H211">
        <v>0.89319946942272099</v>
      </c>
      <c r="I211">
        <f t="shared" si="10"/>
        <v>9.5774014073850555E-3</v>
      </c>
      <c r="J211">
        <f t="shared" si="11"/>
        <v>9.1726617718181249E-5</v>
      </c>
    </row>
    <row r="212" spans="4:10" x14ac:dyDescent="0.2">
      <c r="D212">
        <v>209</v>
      </c>
      <c r="F212">
        <v>1</v>
      </c>
      <c r="G212">
        <f t="shared" si="9"/>
        <v>0.90446682023649505</v>
      </c>
      <c r="H212">
        <v>0.89444646116285897</v>
      </c>
      <c r="I212">
        <f t="shared" si="10"/>
        <v>1.0020359073636076E-2</v>
      </c>
      <c r="J212">
        <f t="shared" si="11"/>
        <v>1.0040759596460083E-4</v>
      </c>
    </row>
    <row r="213" spans="4:10" x14ac:dyDescent="0.2">
      <c r="D213">
        <v>210</v>
      </c>
      <c r="F213">
        <v>1</v>
      </c>
      <c r="G213">
        <f t="shared" si="9"/>
        <v>0.90614086951118145</v>
      </c>
      <c r="H213">
        <v>0.89567848957198704</v>
      </c>
      <c r="I213">
        <f t="shared" si="10"/>
        <v>1.0462379939194411E-2</v>
      </c>
      <c r="J213">
        <f t="shared" si="11"/>
        <v>1.0946139399205764E-4</v>
      </c>
    </row>
    <row r="214" spans="4:10" x14ac:dyDescent="0.2">
      <c r="D214">
        <v>211</v>
      </c>
      <c r="F214">
        <v>1</v>
      </c>
      <c r="G214">
        <f t="shared" si="9"/>
        <v>0.9077991682528378</v>
      </c>
      <c r="H214">
        <v>0.89689574431357399</v>
      </c>
      <c r="I214">
        <f t="shared" si="10"/>
        <v>1.0903423939263801E-2</v>
      </c>
      <c r="J214">
        <f t="shared" si="11"/>
        <v>1.1888465359931094E-4</v>
      </c>
    </row>
    <row r="215" spans="4:10" x14ac:dyDescent="0.2">
      <c r="D215">
        <v>212</v>
      </c>
      <c r="F215">
        <v>1</v>
      </c>
      <c r="G215">
        <f t="shared" ref="G215:G243" si="12">G214*EXP(-(D215-D214)/$B$7)+F215*$B$6*(1-EXP(-(D215-D214)/$B$7))</f>
        <v>0.90944186465261634</v>
      </c>
      <c r="H215">
        <v>0.89809841239281696</v>
      </c>
      <c r="I215">
        <f t="shared" ref="I215:I243" si="13">ABS(H215-G215)</f>
        <v>1.134345225979938E-2</v>
      </c>
      <c r="J215">
        <f t="shared" ref="J215:J243" si="14">(H215-G215)^2</f>
        <v>1.2867390917034767E-4</v>
      </c>
    </row>
    <row r="216" spans="4:10" x14ac:dyDescent="0.2">
      <c r="D216">
        <v>213</v>
      </c>
      <c r="F216">
        <v>1</v>
      </c>
      <c r="G216">
        <f t="shared" si="12"/>
        <v>0.9110691055073914</v>
      </c>
      <c r="H216">
        <v>0.89928667820044905</v>
      </c>
      <c r="I216">
        <f t="shared" si="13"/>
        <v>1.1782427306942345E-2</v>
      </c>
      <c r="J216">
        <f t="shared" si="14"/>
        <v>1.3882559324338064E-4</v>
      </c>
    </row>
    <row r="217" spans="4:10" x14ac:dyDescent="0.2">
      <c r="D217">
        <v>214</v>
      </c>
      <c r="F217">
        <v>1</v>
      </c>
      <c r="G217">
        <f t="shared" si="12"/>
        <v>0.91268103623287788</v>
      </c>
      <c r="H217">
        <v>0.90046072355565498</v>
      </c>
      <c r="I217">
        <f t="shared" si="13"/>
        <v>1.22203126772229E-2</v>
      </c>
      <c r="J217">
        <f t="shared" si="14"/>
        <v>1.4933604192909471E-4</v>
      </c>
    </row>
    <row r="218" spans="4:10" x14ac:dyDescent="0.2">
      <c r="D218">
        <v>215</v>
      </c>
      <c r="F218">
        <v>1</v>
      </c>
      <c r="G218">
        <f t="shared" si="12"/>
        <v>0.91427780087662613</v>
      </c>
      <c r="H218">
        <v>0.90162072774811697</v>
      </c>
      <c r="I218">
        <f t="shared" si="13"/>
        <v>1.2657073128509166E-2</v>
      </c>
      <c r="J218">
        <f t="shared" si="14"/>
        <v>1.6020150018042882E-4</v>
      </c>
    </row>
    <row r="219" spans="4:10" x14ac:dyDescent="0.2">
      <c r="D219">
        <v>216</v>
      </c>
      <c r="F219">
        <v>1</v>
      </c>
      <c r="G219">
        <f t="shared" si="12"/>
        <v>0.91585954213089427</v>
      </c>
      <c r="H219">
        <v>0.90276686757920699</v>
      </c>
      <c r="I219">
        <f t="shared" si="13"/>
        <v>1.3092674551687278E-2</v>
      </c>
      <c r="J219">
        <f t="shared" si="14"/>
        <v>1.7141812691639965E-4</v>
      </c>
    </row>
    <row r="220" spans="4:10" x14ac:dyDescent="0.2">
      <c r="D220">
        <v>217</v>
      </c>
      <c r="F220">
        <v>1</v>
      </c>
      <c r="G220">
        <f t="shared" si="12"/>
        <v>0.91742640134539988</v>
      </c>
      <c r="H220">
        <v>0.90389931740235696</v>
      </c>
      <c r="I220">
        <f t="shared" si="13"/>
        <v>1.3527083943042917E-2</v>
      </c>
      <c r="J220">
        <f t="shared" si="14"/>
        <v>1.829820000021295E-4</v>
      </c>
    </row>
    <row r="221" spans="4:10" x14ac:dyDescent="0.2">
      <c r="D221">
        <v>218</v>
      </c>
      <c r="F221">
        <v>1</v>
      </c>
      <c r="G221">
        <f t="shared" si="12"/>
        <v>0.91897851853995149</v>
      </c>
      <c r="H221">
        <v>0.90501824916261797</v>
      </c>
      <c r="I221">
        <f t="shared" si="13"/>
        <v>1.3960269377333523E-2</v>
      </c>
      <c r="J221">
        <f t="shared" si="14"/>
        <v>1.9488912108771612E-4</v>
      </c>
    </row>
    <row r="222" spans="4:10" x14ac:dyDescent="0.2">
      <c r="D222">
        <v>219</v>
      </c>
      <c r="F222">
        <v>1</v>
      </c>
      <c r="G222">
        <f t="shared" si="12"/>
        <v>0.92051603241696112</v>
      </c>
      <c r="H222">
        <v>0.90612383243543904</v>
      </c>
      <c r="I222">
        <f t="shared" si="13"/>
        <v>1.439219998152208E-2</v>
      </c>
      <c r="J222">
        <f t="shared" si="14"/>
        <v>2.0713542030812416E-4</v>
      </c>
    </row>
    <row r="223" spans="4:10" x14ac:dyDescent="0.2">
      <c r="D223">
        <v>220</v>
      </c>
      <c r="F223">
        <v>1</v>
      </c>
      <c r="G223">
        <f t="shared" si="12"/>
        <v>0.92203908037383919</v>
      </c>
      <c r="H223">
        <v>0.90721623446467403</v>
      </c>
      <c r="I223">
        <f t="shared" si="13"/>
        <v>1.4822845909165161E-2</v>
      </c>
      <c r="J223">
        <f t="shared" si="14"/>
        <v>2.1971676084685436E-4</v>
      </c>
    </row>
    <row r="224" spans="4:10" x14ac:dyDescent="0.2">
      <c r="D224">
        <v>221</v>
      </c>
      <c r="F224">
        <v>1</v>
      </c>
      <c r="G224">
        <f t="shared" si="12"/>
        <v>0.92354779851527291</v>
      </c>
      <c r="H224">
        <v>0.90829562019983701</v>
      </c>
      <c r="I224">
        <f t="shared" si="13"/>
        <v>1.5252178315435905E-2</v>
      </c>
      <c r="J224">
        <f t="shared" si="14"/>
        <v>2.3262894336585323E-4</v>
      </c>
    </row>
    <row r="225" spans="4:10" x14ac:dyDescent="0.2">
      <c r="D225">
        <v>222</v>
      </c>
      <c r="F225">
        <v>1</v>
      </c>
      <c r="G225">
        <f t="shared" si="12"/>
        <v>0.92504232166538891</v>
      </c>
      <c r="H225">
        <v>0.90936215233264095</v>
      </c>
      <c r="I225">
        <f t="shared" si="13"/>
        <v>1.5680169332747962E-2</v>
      </c>
      <c r="J225">
        <f t="shared" si="14"/>
        <v>2.4586771030364965E-4</v>
      </c>
    </row>
    <row r="226" spans="4:10" x14ac:dyDescent="0.2">
      <c r="D226">
        <v>223</v>
      </c>
      <c r="F226">
        <v>1</v>
      </c>
      <c r="G226">
        <f t="shared" si="12"/>
        <v>0.92652278337980176</v>
      </c>
      <c r="H226">
        <v>0.91041599133280904</v>
      </c>
      <c r="I226">
        <f t="shared" si="13"/>
        <v>1.6106792046992724E-2</v>
      </c>
      <c r="J226">
        <f t="shared" si="14"/>
        <v>2.5942875004506807E-4</v>
      </c>
    </row>
    <row r="227" spans="4:10" x14ac:dyDescent="0.2">
      <c r="D227">
        <v>224</v>
      </c>
      <c r="F227">
        <v>1</v>
      </c>
      <c r="G227">
        <f t="shared" si="12"/>
        <v>0.92798931595754874</v>
      </c>
      <c r="H227">
        <v>0.91145729548320098</v>
      </c>
      <c r="I227">
        <f t="shared" si="13"/>
        <v>1.6532020474347764E-2</v>
      </c>
      <c r="J227">
        <f t="shared" si="14"/>
        <v>2.7330770096425369E-4</v>
      </c>
    </row>
    <row r="228" spans="4:10" x14ac:dyDescent="0.2">
      <c r="D228">
        <v>225</v>
      </c>
      <c r="F228">
        <v>1</v>
      </c>
      <c r="G228">
        <f t="shared" si="12"/>
        <v>0.92944205045291273</v>
      </c>
      <c r="H228">
        <v>0.91248622091425702</v>
      </c>
      <c r="I228">
        <f t="shared" si="13"/>
        <v>1.6955829538655709E-2</v>
      </c>
      <c r="J228">
        <f t="shared" si="14"/>
        <v>2.8750015534394945E-4</v>
      </c>
    </row>
    <row r="229" spans="4:10" x14ac:dyDescent="0.2">
      <c r="D229">
        <v>226</v>
      </c>
      <c r="F229">
        <v>1</v>
      </c>
      <c r="G229">
        <f t="shared" si="12"/>
        <v>0.93088111668713347</v>
      </c>
      <c r="H229">
        <v>0.91350292163778801</v>
      </c>
      <c r="I229">
        <f t="shared" si="13"/>
        <v>1.7378195049345457E-2</v>
      </c>
      <c r="J229">
        <f t="shared" si="14"/>
        <v>3.0200166317309498E-4</v>
      </c>
    </row>
    <row r="230" spans="4:10" x14ac:dyDescent="0.2">
      <c r="D230">
        <v>227</v>
      </c>
      <c r="F230">
        <v>1</v>
      </c>
      <c r="G230">
        <f t="shared" si="12"/>
        <v>0.932306643260009</v>
      </c>
      <c r="H230">
        <v>0.91450754958010405</v>
      </c>
      <c r="I230">
        <f t="shared" si="13"/>
        <v>1.7799093679904954E-2</v>
      </c>
      <c r="J230">
        <f t="shared" si="14"/>
        <v>3.1680773582603249E-4</v>
      </c>
    </row>
    <row r="231" spans="4:10" x14ac:dyDescent="0.2">
      <c r="D231">
        <v>228</v>
      </c>
      <c r="F231">
        <v>1</v>
      </c>
      <c r="G231">
        <f t="shared" si="12"/>
        <v>0.93371875756138767</v>
      </c>
      <c r="H231">
        <v>0.91550025461453</v>
      </c>
      <c r="I231">
        <f t="shared" si="13"/>
        <v>1.8218502946857673E-2</v>
      </c>
      <c r="J231">
        <f t="shared" si="14"/>
        <v>3.3191384962466173E-4</v>
      </c>
    </row>
    <row r="232" spans="4:10" x14ac:dyDescent="0.2">
      <c r="D232">
        <v>229</v>
      </c>
      <c r="F232">
        <v>1</v>
      </c>
      <c r="G232">
        <f t="shared" si="12"/>
        <v>0.93511758578255222</v>
      </c>
      <c r="H232">
        <v>0.91648118459329397</v>
      </c>
      <c r="I232">
        <f t="shared" si="13"/>
        <v>1.8636401189258245E-2</v>
      </c>
      <c r="J232">
        <f t="shared" si="14"/>
        <v>3.4731544928698615E-4</v>
      </c>
    </row>
    <row r="233" spans="4:10" x14ac:dyDescent="0.2">
      <c r="D233">
        <v>230</v>
      </c>
      <c r="F233">
        <v>1</v>
      </c>
      <c r="G233">
        <f t="shared" si="12"/>
        <v>0.93650325292749648</v>
      </c>
      <c r="H233">
        <v>0.91745048537881702</v>
      </c>
      <c r="I233">
        <f t="shared" si="13"/>
        <v>1.9052767548679461E-2</v>
      </c>
      <c r="J233">
        <f t="shared" si="14"/>
        <v>3.6300795126401319E-4</v>
      </c>
    </row>
    <row r="234" spans="4:10" x14ac:dyDescent="0.2">
      <c r="D234">
        <v>231</v>
      </c>
      <c r="F234">
        <v>1</v>
      </c>
      <c r="G234">
        <f t="shared" si="12"/>
        <v>0.93787588282409617</v>
      </c>
      <c r="H234">
        <v>0.91840830087442105</v>
      </c>
      <c r="I234">
        <f t="shared" si="13"/>
        <v>1.9467581949675128E-2</v>
      </c>
      <c r="J234">
        <f t="shared" si="14"/>
        <v>3.7898674696731688E-4</v>
      </c>
    </row>
    <row r="235" spans="4:10" x14ac:dyDescent="0.2">
      <c r="D235">
        <v>232</v>
      </c>
      <c r="F235">
        <v>1</v>
      </c>
      <c r="G235">
        <f t="shared" si="12"/>
        <v>0.93923559813517488</v>
      </c>
      <c r="H235">
        <v>0.91935477305445201</v>
      </c>
      <c r="I235">
        <f t="shared" si="13"/>
        <v>1.9880825080722864E-2</v>
      </c>
      <c r="J235">
        <f t="shared" si="14"/>
        <v>3.9524720589029927E-4</v>
      </c>
    </row>
    <row r="236" spans="4:10" x14ac:dyDescent="0.2">
      <c r="D236">
        <v>233</v>
      </c>
      <c r="F236">
        <v>1</v>
      </c>
      <c r="G236">
        <f t="shared" si="12"/>
        <v>0.94058252036946521</v>
      </c>
      <c r="H236">
        <v>0.920290041993858</v>
      </c>
      <c r="I236">
        <f t="shared" si="13"/>
        <v>2.0292478375607215E-2</v>
      </c>
      <c r="J236">
        <f t="shared" si="14"/>
        <v>4.1178467862448641E-4</v>
      </c>
    </row>
    <row r="237" spans="4:10" x14ac:dyDescent="0.2">
      <c r="D237">
        <v>234</v>
      </c>
      <c r="F237">
        <v>1</v>
      </c>
      <c r="G237">
        <f t="shared" si="12"/>
        <v>0.94191676989246753</v>
      </c>
      <c r="H237">
        <v>0.92121424589720402</v>
      </c>
      <c r="I237">
        <f t="shared" si="13"/>
        <v>2.0702523995263511E-2</v>
      </c>
      <c r="J237">
        <f t="shared" si="14"/>
        <v>4.2859449977446142E-4</v>
      </c>
    </row>
    <row r="238" spans="4:10" x14ac:dyDescent="0.2">
      <c r="D238">
        <v>235</v>
      </c>
      <c r="F238">
        <v>1</v>
      </c>
      <c r="G238">
        <f t="shared" si="12"/>
        <v>0.94323846593720606</v>
      </c>
      <c r="H238">
        <v>0.92212752112716501</v>
      </c>
      <c r="I238">
        <f t="shared" si="13"/>
        <v>2.1110944810041055E-2</v>
      </c>
      <c r="J238">
        <f t="shared" si="14"/>
        <v>4.4567199077259935E-4</v>
      </c>
    </row>
    <row r="239" spans="4:10" x14ac:dyDescent="0.2">
      <c r="D239">
        <v>236</v>
      </c>
      <c r="F239">
        <v>1</v>
      </c>
      <c r="G239">
        <f t="shared" si="12"/>
        <v>0.94454772661488406</v>
      </c>
      <c r="H239">
        <v>0.92303000223248699</v>
      </c>
      <c r="I239">
        <f t="shared" si="13"/>
        <v>2.1517724382397074E-2</v>
      </c>
      <c r="J239">
        <f t="shared" si="14"/>
        <v>4.6301246259680554E-4</v>
      </c>
    </row>
    <row r="240" spans="4:10" x14ac:dyDescent="0.2">
      <c r="D240">
        <v>237</v>
      </c>
      <c r="F240">
        <v>1</v>
      </c>
      <c r="G240">
        <f t="shared" si="12"/>
        <v>0.94584466892543839</v>
      </c>
      <c r="H240">
        <v>0.92392182197544404</v>
      </c>
      <c r="I240">
        <f t="shared" si="13"/>
        <v>2.1922846949994357E-2</v>
      </c>
      <c r="J240">
        <f t="shared" si="14"/>
        <v>4.8061121839287685E-4</v>
      </c>
    </row>
    <row r="241" spans="4:10" x14ac:dyDescent="0.2">
      <c r="D241">
        <v>238</v>
      </c>
      <c r="F241">
        <v>1</v>
      </c>
      <c r="G241">
        <f t="shared" si="12"/>
        <v>0.94712940876799534</v>
      </c>
      <c r="H241">
        <v>0.92480311135879001</v>
      </c>
      <c r="I241">
        <f t="shared" si="13"/>
        <v>2.2326297409205331E-2</v>
      </c>
      <c r="J241">
        <f t="shared" si="14"/>
        <v>4.9846355600428871E-4</v>
      </c>
    </row>
    <row r="242" spans="4:10" x14ac:dyDescent="0.2">
      <c r="D242">
        <v>239</v>
      </c>
      <c r="F242">
        <v>1</v>
      </c>
      <c r="G242">
        <f t="shared" si="12"/>
        <v>0.9484020609512277</v>
      </c>
      <c r="H242">
        <v>0.92567399965222796</v>
      </c>
      <c r="I242">
        <f t="shared" si="13"/>
        <v>2.2728061298999735E-2</v>
      </c>
      <c r="J242">
        <f t="shared" si="14"/>
        <v>5.1656477041108959E-4</v>
      </c>
    </row>
    <row r="243" spans="4:10" x14ac:dyDescent="0.2">
      <c r="D243">
        <v>240</v>
      </c>
      <c r="F243">
        <v>1</v>
      </c>
      <c r="G243">
        <f t="shared" si="12"/>
        <v>0.9496627392036141</v>
      </c>
      <c r="H243">
        <v>0.92653461441839802</v>
      </c>
      <c r="I243">
        <f t="shared" si="13"/>
        <v>2.3128124785216087E-2</v>
      </c>
      <c r="J243">
        <f t="shared" si="14"/>
        <v>5.3491015608052664E-4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workbookViewId="0">
      <selection activeCell="I30" sqref="I30"/>
    </sheetView>
  </sheetViews>
  <sheetFormatPr defaultRowHeight="12.75" x14ac:dyDescent="0.2"/>
  <cols>
    <col min="1" max="1" width="22.28515625" bestFit="1" customWidth="1"/>
    <col min="2" max="2" width="9.140625" customWidth="1"/>
    <col min="3" max="3" width="2.28515625" customWidth="1"/>
    <col min="4" max="4" width="5" bestFit="1" customWidth="1"/>
    <col min="5" max="5" width="12.42578125" customWidth="1"/>
    <col min="6" max="6" width="12.42578125" bestFit="1" customWidth="1"/>
    <col min="7" max="10" width="12" bestFit="1" customWidth="1"/>
  </cols>
  <sheetData>
    <row r="1" spans="1:10" x14ac:dyDescent="0.2">
      <c r="A1" s="4" t="s">
        <v>19</v>
      </c>
      <c r="B1" s="17"/>
      <c r="E1" s="14" t="s">
        <v>13</v>
      </c>
      <c r="F1" s="6" t="s">
        <v>10</v>
      </c>
      <c r="G1" s="6" t="s">
        <v>11</v>
      </c>
      <c r="H1" s="6" t="s">
        <v>16</v>
      </c>
    </row>
    <row r="2" spans="1:10" x14ac:dyDescent="0.2">
      <c r="A2" s="8"/>
      <c r="B2" s="17"/>
      <c r="D2" s="5" t="s">
        <v>0</v>
      </c>
      <c r="E2" s="5" t="s">
        <v>12</v>
      </c>
      <c r="F2" s="13" t="s">
        <v>9</v>
      </c>
      <c r="G2" s="12" t="s">
        <v>2</v>
      </c>
      <c r="H2" s="5" t="s">
        <v>7</v>
      </c>
      <c r="I2" s="5" t="s">
        <v>6</v>
      </c>
      <c r="J2" s="5" t="s">
        <v>1</v>
      </c>
    </row>
    <row r="3" spans="1:10" x14ac:dyDescent="0.2">
      <c r="A3" s="8"/>
      <c r="B3" s="17"/>
      <c r="D3">
        <v>0</v>
      </c>
      <c r="F3">
        <v>0</v>
      </c>
      <c r="G3">
        <v>0</v>
      </c>
      <c r="H3">
        <f>IF(D3&lt;=$B$12,0,$B$10*(1-EXP(-(D3-$B$12)/$B$11)))</f>
        <v>0</v>
      </c>
      <c r="I3">
        <f>ABS(H3-G3)</f>
        <v>0</v>
      </c>
      <c r="J3">
        <f>(H3-G3)^2</f>
        <v>0</v>
      </c>
    </row>
    <row r="4" spans="1:10" x14ac:dyDescent="0.2">
      <c r="D4">
        <v>0.2</v>
      </c>
      <c r="E4" s="16">
        <v>0</v>
      </c>
      <c r="F4">
        <f>F3+E4</f>
        <v>0</v>
      </c>
      <c r="G4">
        <f>G3*EXP(-(D4-D3)/$B$7)+F4*$B$6*(1-EXP(-(D4-D3)/$B$7))</f>
        <v>0</v>
      </c>
      <c r="H4">
        <f t="shared" ref="H4:H22" si="0">IF(D4&lt;=$B$12,0,$B$10*(1-EXP(-(D4-$B$12)/$B$11)))</f>
        <v>0</v>
      </c>
      <c r="I4">
        <f t="shared" ref="I4:I22" si="1">ABS(H4-G4)</f>
        <v>0</v>
      </c>
      <c r="J4">
        <f t="shared" ref="J4:J22" si="2">(H4-G4)^2</f>
        <v>0</v>
      </c>
    </row>
    <row r="5" spans="1:10" ht="13.5" thickBot="1" x14ac:dyDescent="0.25">
      <c r="A5" s="4" t="s">
        <v>8</v>
      </c>
      <c r="D5">
        <v>0.4</v>
      </c>
      <c r="E5" s="16">
        <v>0</v>
      </c>
      <c r="F5">
        <f>F4+E5</f>
        <v>0</v>
      </c>
      <c r="G5">
        <f t="shared" ref="G5:G22" si="3">G4*EXP(-(D5-D4)/$B$7)+F5*$B$6*(1-EXP(-(D5-D4)/$B$7))</f>
        <v>0</v>
      </c>
      <c r="H5">
        <f t="shared" si="0"/>
        <v>0</v>
      </c>
      <c r="I5">
        <f t="shared" si="1"/>
        <v>0</v>
      </c>
      <c r="J5">
        <f t="shared" si="2"/>
        <v>0</v>
      </c>
    </row>
    <row r="6" spans="1:10" x14ac:dyDescent="0.2">
      <c r="A6" s="9" t="s">
        <v>20</v>
      </c>
      <c r="B6" s="1">
        <v>1</v>
      </c>
      <c r="D6">
        <v>0.6</v>
      </c>
      <c r="E6" s="16">
        <v>0</v>
      </c>
      <c r="F6">
        <f t="shared" ref="F6:F22" si="4">F5+E6</f>
        <v>0</v>
      </c>
      <c r="G6">
        <f t="shared" si="3"/>
        <v>0</v>
      </c>
      <c r="H6">
        <f t="shared" si="0"/>
        <v>0</v>
      </c>
      <c r="I6">
        <f t="shared" si="1"/>
        <v>0</v>
      </c>
      <c r="J6">
        <f t="shared" si="2"/>
        <v>0</v>
      </c>
    </row>
    <row r="7" spans="1:10" ht="13.5" thickBot="1" x14ac:dyDescent="0.25">
      <c r="A7" s="10" t="s">
        <v>21</v>
      </c>
      <c r="B7" s="3">
        <v>10</v>
      </c>
      <c r="D7">
        <v>0.8</v>
      </c>
      <c r="E7" s="16">
        <v>0</v>
      </c>
      <c r="F7">
        <f t="shared" si="4"/>
        <v>0</v>
      </c>
      <c r="G7">
        <f t="shared" si="3"/>
        <v>0</v>
      </c>
      <c r="H7">
        <f t="shared" si="0"/>
        <v>0</v>
      </c>
      <c r="I7">
        <f t="shared" si="1"/>
        <v>0</v>
      </c>
      <c r="J7">
        <f t="shared" si="2"/>
        <v>0</v>
      </c>
    </row>
    <row r="8" spans="1:10" x14ac:dyDescent="0.2">
      <c r="D8">
        <v>1</v>
      </c>
      <c r="E8" s="16">
        <v>0</v>
      </c>
      <c r="F8">
        <f t="shared" si="4"/>
        <v>0</v>
      </c>
      <c r="G8">
        <f t="shared" si="3"/>
        <v>0</v>
      </c>
      <c r="H8">
        <f t="shared" si="0"/>
        <v>0</v>
      </c>
      <c r="I8">
        <f t="shared" si="1"/>
        <v>0</v>
      </c>
      <c r="J8">
        <f t="shared" si="2"/>
        <v>0</v>
      </c>
    </row>
    <row r="9" spans="1:10" ht="13.5" thickBot="1" x14ac:dyDescent="0.25">
      <c r="A9" s="4" t="s">
        <v>14</v>
      </c>
      <c r="D9">
        <v>1.3</v>
      </c>
      <c r="E9" s="16">
        <v>40</v>
      </c>
      <c r="F9">
        <f t="shared" si="4"/>
        <v>40</v>
      </c>
      <c r="G9">
        <f t="shared" si="3"/>
        <v>1.1821786580596738</v>
      </c>
      <c r="H9">
        <f>IF(D9&lt;=$B$12,0,$B$10*(1-EXP(-(D9-$B$12)/$B$11)))</f>
        <v>3.4823005893735548</v>
      </c>
      <c r="I9">
        <f t="shared" si="1"/>
        <v>2.300121931313881</v>
      </c>
      <c r="J9">
        <f t="shared" si="2"/>
        <v>5.2905608989110977</v>
      </c>
    </row>
    <row r="10" spans="1:10" x14ac:dyDescent="0.2">
      <c r="A10" s="9" t="s">
        <v>15</v>
      </c>
      <c r="B10" s="1">
        <v>25</v>
      </c>
      <c r="D10">
        <v>1.6</v>
      </c>
      <c r="E10" s="16">
        <v>0</v>
      </c>
      <c r="F10">
        <f t="shared" si="4"/>
        <v>40</v>
      </c>
      <c r="G10">
        <f t="shared" si="3"/>
        <v>2.3294186566300534</v>
      </c>
      <c r="H10">
        <f t="shared" si="0"/>
        <v>6.4795444829570528</v>
      </c>
      <c r="I10">
        <f t="shared" si="1"/>
        <v>4.1501258263269989</v>
      </c>
      <c r="J10">
        <f t="shared" si="2"/>
        <v>17.223544374346357</v>
      </c>
    </row>
    <row r="11" spans="1:10" x14ac:dyDescent="0.2">
      <c r="A11" s="11" t="s">
        <v>17</v>
      </c>
      <c r="B11" s="2">
        <v>2</v>
      </c>
      <c r="D11">
        <v>2</v>
      </c>
      <c r="E11" s="16">
        <v>0</v>
      </c>
      <c r="F11">
        <f t="shared" si="4"/>
        <v>40</v>
      </c>
      <c r="G11">
        <f t="shared" si="3"/>
        <v>3.8065032785616202</v>
      </c>
      <c r="H11">
        <f t="shared" si="0"/>
        <v>9.8367335071841637</v>
      </c>
      <c r="I11">
        <f t="shared" si="1"/>
        <v>6.0302302286225435</v>
      </c>
      <c r="J11">
        <f t="shared" si="2"/>
        <v>36.363676610193096</v>
      </c>
    </row>
    <row r="12" spans="1:10" ht="13.5" thickBot="1" x14ac:dyDescent="0.25">
      <c r="A12" s="10" t="s">
        <v>18</v>
      </c>
      <c r="B12" s="3">
        <v>1</v>
      </c>
      <c r="D12">
        <v>3</v>
      </c>
      <c r="E12" s="16">
        <v>0</v>
      </c>
      <c r="F12">
        <f t="shared" si="4"/>
        <v>40</v>
      </c>
      <c r="G12">
        <f t="shared" si="3"/>
        <v>7.2507698768807298</v>
      </c>
      <c r="H12">
        <f t="shared" si="0"/>
        <v>15.803013970713941</v>
      </c>
      <c r="I12">
        <f t="shared" si="1"/>
        <v>8.5522440938332114</v>
      </c>
      <c r="J12">
        <f t="shared" si="2"/>
        <v>73.140879040505041</v>
      </c>
    </row>
    <row r="13" spans="1:10" x14ac:dyDescent="0.2">
      <c r="D13">
        <v>4</v>
      </c>
      <c r="E13" s="16">
        <v>0</v>
      </c>
      <c r="F13">
        <f t="shared" si="4"/>
        <v>40</v>
      </c>
      <c r="G13">
        <f t="shared" si="3"/>
        <v>10.367271172731291</v>
      </c>
      <c r="H13">
        <f t="shared" si="0"/>
        <v>19.421745996289257</v>
      </c>
      <c r="I13">
        <f t="shared" si="1"/>
        <v>9.0544748235579657</v>
      </c>
      <c r="J13">
        <f t="shared" si="2"/>
        <v>81.983514330445061</v>
      </c>
    </row>
    <row r="14" spans="1:10" x14ac:dyDescent="0.2">
      <c r="D14">
        <v>5</v>
      </c>
      <c r="E14" s="16">
        <v>0</v>
      </c>
      <c r="F14">
        <f t="shared" si="4"/>
        <v>40</v>
      </c>
      <c r="G14">
        <f t="shared" si="3"/>
        <v>13.187198158574434</v>
      </c>
      <c r="H14">
        <f t="shared" si="0"/>
        <v>21.616617919084682</v>
      </c>
      <c r="I14">
        <f t="shared" si="1"/>
        <v>8.4294197605102479</v>
      </c>
      <c r="J14">
        <f t="shared" si="2"/>
        <v>71.055117498880648</v>
      </c>
    </row>
    <row r="15" spans="1:10" ht="13.5" thickBot="1" x14ac:dyDescent="0.25">
      <c r="A15" s="8" t="s">
        <v>4</v>
      </c>
      <c r="D15">
        <v>6</v>
      </c>
      <c r="E15" s="16">
        <v>0</v>
      </c>
      <c r="F15">
        <f t="shared" si="4"/>
        <v>40</v>
      </c>
      <c r="G15">
        <f t="shared" si="3"/>
        <v>15.73877361149467</v>
      </c>
      <c r="H15">
        <f t="shared" si="0"/>
        <v>22.947875034402529</v>
      </c>
      <c r="I15">
        <f t="shared" si="1"/>
        <v>7.2091014229078585</v>
      </c>
      <c r="J15">
        <f t="shared" si="2"/>
        <v>51.971143325772111</v>
      </c>
    </row>
    <row r="16" spans="1:10" x14ac:dyDescent="0.2">
      <c r="A16" s="9" t="s">
        <v>3</v>
      </c>
      <c r="B16" s="1">
        <f>SUM(J3:J78)</f>
        <v>721.25713382129493</v>
      </c>
      <c r="D16">
        <v>7</v>
      </c>
      <c r="E16" s="16">
        <v>-20</v>
      </c>
      <c r="F16">
        <f t="shared" si="4"/>
        <v>20</v>
      </c>
      <c r="G16">
        <f t="shared" si="3"/>
        <v>16.14428291695814</v>
      </c>
      <c r="H16">
        <f t="shared" si="0"/>
        <v>23.7553232908034</v>
      </c>
      <c r="I16">
        <f t="shared" si="1"/>
        <v>7.6110403738452597</v>
      </c>
      <c r="J16">
        <f t="shared" si="2"/>
        <v>57.927935572302587</v>
      </c>
    </row>
    <row r="17" spans="1:10" ht="13.5" thickBot="1" x14ac:dyDescent="0.25">
      <c r="A17" s="10" t="s">
        <v>5</v>
      </c>
      <c r="B17" s="3">
        <f>SUM(I3:I78)</f>
        <v>97.528082387332532</v>
      </c>
      <c r="D17">
        <v>8</v>
      </c>
      <c r="E17" s="16">
        <v>0</v>
      </c>
      <c r="F17">
        <f t="shared" si="4"/>
        <v>20</v>
      </c>
      <c r="G17">
        <f t="shared" si="3"/>
        <v>16.511202909903261</v>
      </c>
      <c r="H17">
        <f t="shared" si="0"/>
        <v>24.245065414442038</v>
      </c>
      <c r="I17">
        <f t="shared" si="1"/>
        <v>7.7338625045387772</v>
      </c>
      <c r="J17">
        <f t="shared" si="2"/>
        <v>59.812629239110805</v>
      </c>
    </row>
    <row r="18" spans="1:10" x14ac:dyDescent="0.2">
      <c r="D18">
        <v>9</v>
      </c>
      <c r="E18" s="16">
        <v>0</v>
      </c>
      <c r="F18">
        <f t="shared" si="4"/>
        <v>20</v>
      </c>
      <c r="G18">
        <f t="shared" si="3"/>
        <v>16.843205848945498</v>
      </c>
      <c r="H18">
        <f t="shared" si="0"/>
        <v>24.542109027781645</v>
      </c>
      <c r="I18">
        <f t="shared" si="1"/>
        <v>7.6989031788361473</v>
      </c>
      <c r="J18">
        <f t="shared" si="2"/>
        <v>59.273110157093335</v>
      </c>
    </row>
    <row r="19" spans="1:10" x14ac:dyDescent="0.2">
      <c r="A19" s="7"/>
      <c r="D19">
        <v>10</v>
      </c>
      <c r="E19" s="16">
        <v>0</v>
      </c>
      <c r="F19">
        <f t="shared" si="4"/>
        <v>20</v>
      </c>
      <c r="G19">
        <f t="shared" si="3"/>
        <v>17.143614531088826</v>
      </c>
      <c r="H19">
        <f t="shared" si="0"/>
        <v>24.722275086543945</v>
      </c>
      <c r="I19">
        <f t="shared" si="1"/>
        <v>7.5786605554551194</v>
      </c>
      <c r="J19">
        <f t="shared" si="2"/>
        <v>57.436095814811296</v>
      </c>
    </row>
    <row r="20" spans="1:10" x14ac:dyDescent="0.2">
      <c r="D20">
        <v>11</v>
      </c>
      <c r="E20" s="16">
        <v>0</v>
      </c>
      <c r="F20">
        <f t="shared" si="4"/>
        <v>20</v>
      </c>
      <c r="G20">
        <f t="shared" si="3"/>
        <v>17.415435547394978</v>
      </c>
      <c r="H20">
        <f t="shared" si="0"/>
        <v>24.831551325022865</v>
      </c>
      <c r="I20">
        <f t="shared" si="1"/>
        <v>7.416115777627887</v>
      </c>
      <c r="J20">
        <f t="shared" si="2"/>
        <v>54.998773227181282</v>
      </c>
    </row>
    <row r="21" spans="1:10" x14ac:dyDescent="0.2">
      <c r="D21">
        <v>13</v>
      </c>
      <c r="E21" s="16">
        <v>0</v>
      </c>
      <c r="F21">
        <f t="shared" si="4"/>
        <v>20</v>
      </c>
      <c r="G21">
        <f t="shared" si="3"/>
        <v>17.883937599340108</v>
      </c>
      <c r="H21">
        <f t="shared" si="0"/>
        <v>24.938031195583342</v>
      </c>
      <c r="I21">
        <f t="shared" si="1"/>
        <v>7.0540935962432343</v>
      </c>
      <c r="J21">
        <f t="shared" si="2"/>
        <v>49.760236464559803</v>
      </c>
    </row>
    <row r="22" spans="1:10" x14ac:dyDescent="0.2">
      <c r="D22">
        <v>15</v>
      </c>
      <c r="E22" s="16">
        <v>0</v>
      </c>
      <c r="F22">
        <f t="shared" si="4"/>
        <v>20</v>
      </c>
      <c r="G22">
        <f t="shared" si="3"/>
        <v>18.267514637147723</v>
      </c>
      <c r="H22">
        <f t="shared" si="0"/>
        <v>24.977202950861138</v>
      </c>
      <c r="I22">
        <f t="shared" si="1"/>
        <v>6.7096883137134142</v>
      </c>
      <c r="J22">
        <f t="shared" si="2"/>
        <v>45.019917267182358</v>
      </c>
    </row>
    <row r="23" spans="1:10" x14ac:dyDescent="0.2">
      <c r="E23" s="16"/>
    </row>
    <row r="24" spans="1:10" x14ac:dyDescent="0.2">
      <c r="E24" s="16"/>
    </row>
    <row r="25" spans="1:10" x14ac:dyDescent="0.2">
      <c r="E25" s="16"/>
    </row>
    <row r="26" spans="1:10" x14ac:dyDescent="0.2">
      <c r="E26" s="16"/>
    </row>
    <row r="27" spans="1:10" x14ac:dyDescent="0.2">
      <c r="E27" s="16"/>
    </row>
    <row r="28" spans="1:10" x14ac:dyDescent="0.2">
      <c r="E28" s="16"/>
    </row>
    <row r="29" spans="1:10" x14ac:dyDescent="0.2">
      <c r="E29" s="16"/>
    </row>
    <row r="30" spans="1:10" x14ac:dyDescent="0.2">
      <c r="E30" s="16"/>
    </row>
    <row r="31" spans="1:10" x14ac:dyDescent="0.2">
      <c r="E31" s="16"/>
    </row>
    <row r="32" spans="1:10" x14ac:dyDescent="0.2">
      <c r="E32" s="16"/>
    </row>
    <row r="33" spans="4:10" x14ac:dyDescent="0.2">
      <c r="E33" s="16"/>
    </row>
    <row r="34" spans="4:10" x14ac:dyDescent="0.2">
      <c r="E34" s="16"/>
    </row>
    <row r="35" spans="4:10" x14ac:dyDescent="0.2">
      <c r="E35" s="16"/>
    </row>
    <row r="36" spans="4:10" x14ac:dyDescent="0.2">
      <c r="E36" s="16"/>
    </row>
    <row r="37" spans="4:10" x14ac:dyDescent="0.2">
      <c r="E37" s="16"/>
    </row>
    <row r="38" spans="4:10" x14ac:dyDescent="0.2">
      <c r="E38" s="16"/>
    </row>
    <row r="39" spans="4:10" x14ac:dyDescent="0.2">
      <c r="E39" s="16"/>
    </row>
    <row r="40" spans="4:10" x14ac:dyDescent="0.2">
      <c r="D40" s="15"/>
      <c r="E40" s="16"/>
      <c r="F40" s="15"/>
      <c r="G40" s="15"/>
      <c r="H40" s="15"/>
      <c r="I40" s="15"/>
      <c r="J40" s="15"/>
    </row>
    <row r="41" spans="4:10" x14ac:dyDescent="0.2">
      <c r="D41" s="15"/>
      <c r="E41" s="16"/>
      <c r="F41" s="15"/>
      <c r="G41" s="15"/>
      <c r="H41" s="15"/>
      <c r="I41" s="15"/>
      <c r="J41" s="15"/>
    </row>
    <row r="42" spans="4:10" x14ac:dyDescent="0.2">
      <c r="D42" s="15"/>
      <c r="E42" s="16"/>
      <c r="F42" s="15"/>
      <c r="G42" s="15"/>
      <c r="H42" s="15"/>
      <c r="I42" s="15"/>
      <c r="J42" s="15"/>
    </row>
    <row r="43" spans="4:10" x14ac:dyDescent="0.2">
      <c r="D43" s="15"/>
      <c r="E43" s="16"/>
      <c r="F43" s="15"/>
      <c r="G43" s="15"/>
      <c r="H43" s="15"/>
      <c r="I43" s="15"/>
      <c r="J43" s="15"/>
    </row>
    <row r="44" spans="4:10" x14ac:dyDescent="0.2">
      <c r="D44" s="15"/>
      <c r="E44" s="16"/>
      <c r="F44" s="15"/>
      <c r="G44" s="15"/>
      <c r="H44" s="15"/>
      <c r="I44" s="15"/>
      <c r="J44" s="15"/>
    </row>
    <row r="45" spans="4:10" x14ac:dyDescent="0.2">
      <c r="D45" s="15"/>
      <c r="E45" s="16"/>
      <c r="F45" s="15"/>
      <c r="G45" s="15"/>
      <c r="H45" s="15"/>
      <c r="I45" s="15"/>
      <c r="J45" s="15"/>
    </row>
    <row r="46" spans="4:10" x14ac:dyDescent="0.2">
      <c r="D46" s="15"/>
      <c r="E46" s="16"/>
      <c r="F46" s="15"/>
      <c r="G46" s="15"/>
      <c r="H46" s="15"/>
      <c r="I46" s="15"/>
      <c r="J46" s="15"/>
    </row>
    <row r="47" spans="4:10" x14ac:dyDescent="0.2">
      <c r="D47" s="15"/>
      <c r="E47" s="16"/>
      <c r="F47" s="15"/>
      <c r="G47" s="15"/>
      <c r="H47" s="15"/>
      <c r="I47" s="15"/>
      <c r="J47" s="15"/>
    </row>
    <row r="48" spans="4:10" x14ac:dyDescent="0.2">
      <c r="D48" s="15"/>
      <c r="E48" s="16"/>
      <c r="F48" s="15"/>
      <c r="G48" s="15"/>
      <c r="H48" s="15"/>
      <c r="I48" s="15"/>
      <c r="J48" s="15"/>
    </row>
    <row r="49" spans="4:10" x14ac:dyDescent="0.2">
      <c r="D49" s="15"/>
      <c r="E49" s="16"/>
      <c r="F49" s="15"/>
      <c r="G49" s="15"/>
      <c r="H49" s="15"/>
      <c r="I49" s="15"/>
      <c r="J49" s="15"/>
    </row>
    <row r="50" spans="4:10" x14ac:dyDescent="0.2">
      <c r="D50" s="15"/>
      <c r="E50" s="16"/>
      <c r="F50" s="15"/>
      <c r="G50" s="15"/>
      <c r="H50" s="15"/>
      <c r="I50" s="15"/>
      <c r="J50" s="15"/>
    </row>
    <row r="51" spans="4:10" x14ac:dyDescent="0.2">
      <c r="D51" s="15"/>
      <c r="E51" s="16"/>
      <c r="F51" s="15"/>
      <c r="G51" s="15"/>
      <c r="H51" s="15"/>
      <c r="I51" s="15"/>
      <c r="J51" s="15"/>
    </row>
    <row r="52" spans="4:10" x14ac:dyDescent="0.2">
      <c r="D52" s="15"/>
      <c r="E52" s="16"/>
      <c r="F52" s="15"/>
      <c r="G52" s="15"/>
      <c r="H52" s="15"/>
      <c r="I52" s="15"/>
      <c r="J52" s="15"/>
    </row>
    <row r="53" spans="4:10" x14ac:dyDescent="0.2">
      <c r="D53" s="15"/>
      <c r="E53" s="16"/>
      <c r="F53" s="15"/>
      <c r="G53" s="15"/>
      <c r="H53" s="15"/>
      <c r="I53" s="15"/>
      <c r="J53" s="15"/>
    </row>
    <row r="54" spans="4:10" x14ac:dyDescent="0.2">
      <c r="D54" s="15"/>
      <c r="E54" s="16"/>
      <c r="F54" s="15"/>
      <c r="G54" s="15"/>
      <c r="H54" s="15"/>
      <c r="I54" s="15"/>
      <c r="J54" s="15"/>
    </row>
    <row r="55" spans="4:10" x14ac:dyDescent="0.2">
      <c r="D55" s="15"/>
      <c r="E55" s="16"/>
      <c r="F55" s="15"/>
      <c r="G55" s="15"/>
      <c r="H55" s="15"/>
      <c r="I55" s="15"/>
      <c r="J55" s="15"/>
    </row>
    <row r="56" spans="4:10" x14ac:dyDescent="0.2">
      <c r="D56" s="15"/>
      <c r="E56" s="16"/>
      <c r="F56" s="15"/>
      <c r="G56" s="15"/>
      <c r="H56" s="15"/>
      <c r="I56" s="15"/>
      <c r="J56" s="15"/>
    </row>
    <row r="57" spans="4:10" x14ac:dyDescent="0.2">
      <c r="D57" s="15"/>
      <c r="E57" s="16"/>
      <c r="F57" s="15"/>
      <c r="G57" s="15"/>
      <c r="H57" s="15"/>
      <c r="I57" s="15"/>
      <c r="J57" s="15"/>
    </row>
    <row r="58" spans="4:10" x14ac:dyDescent="0.2">
      <c r="D58" s="15"/>
      <c r="E58" s="16"/>
      <c r="F58" s="15"/>
      <c r="G58" s="15"/>
      <c r="H58" s="15"/>
      <c r="I58" s="15"/>
      <c r="J58" s="15"/>
    </row>
    <row r="59" spans="4:10" x14ac:dyDescent="0.2">
      <c r="D59" s="15"/>
      <c r="E59" s="16"/>
      <c r="F59" s="15"/>
      <c r="G59" s="15"/>
      <c r="H59" s="15"/>
      <c r="I59" s="15"/>
      <c r="J59" s="15"/>
    </row>
    <row r="60" spans="4:10" x14ac:dyDescent="0.2">
      <c r="D60" s="15"/>
      <c r="E60" s="16"/>
      <c r="F60" s="15"/>
      <c r="G60" s="15"/>
      <c r="H60" s="15"/>
      <c r="I60" s="15"/>
      <c r="J60" s="15"/>
    </row>
    <row r="61" spans="4:10" x14ac:dyDescent="0.2">
      <c r="D61" s="15"/>
      <c r="E61" s="16"/>
      <c r="F61" s="15"/>
      <c r="G61" s="15"/>
      <c r="H61" s="15"/>
      <c r="I61" s="15"/>
      <c r="J61" s="15"/>
    </row>
    <row r="62" spans="4:10" x14ac:dyDescent="0.2">
      <c r="D62" s="15"/>
      <c r="E62" s="16"/>
      <c r="F62" s="15"/>
      <c r="G62" s="15"/>
      <c r="H62" s="15"/>
      <c r="I62" s="15"/>
      <c r="J62" s="15"/>
    </row>
    <row r="63" spans="4:10" x14ac:dyDescent="0.2">
      <c r="D63" s="15"/>
      <c r="E63" s="16"/>
      <c r="F63" s="15"/>
      <c r="G63" s="15"/>
      <c r="H63" s="15"/>
      <c r="I63" s="15"/>
      <c r="J63" s="15"/>
    </row>
    <row r="64" spans="4:10" x14ac:dyDescent="0.2">
      <c r="D64" s="15"/>
      <c r="E64" s="16"/>
      <c r="F64" s="15"/>
      <c r="G64" s="15"/>
      <c r="H64" s="15"/>
      <c r="I64" s="15"/>
      <c r="J64" s="15"/>
    </row>
    <row r="65" spans="4:10" x14ac:dyDescent="0.2">
      <c r="D65" s="15"/>
      <c r="E65" s="16"/>
      <c r="F65" s="15"/>
      <c r="G65" s="15"/>
      <c r="H65" s="15"/>
      <c r="I65" s="15"/>
      <c r="J65" s="15"/>
    </row>
    <row r="66" spans="4:10" x14ac:dyDescent="0.2">
      <c r="D66" s="15"/>
      <c r="E66" s="16"/>
      <c r="F66" s="15"/>
      <c r="G66" s="15"/>
      <c r="H66" s="15"/>
      <c r="I66" s="15"/>
      <c r="J66" s="15"/>
    </row>
    <row r="67" spans="4:10" x14ac:dyDescent="0.2">
      <c r="D67" s="15"/>
      <c r="E67" s="16"/>
      <c r="F67" s="15"/>
      <c r="G67" s="15"/>
      <c r="H67" s="15"/>
      <c r="I67" s="15"/>
      <c r="J67" s="15"/>
    </row>
    <row r="68" spans="4:10" x14ac:dyDescent="0.2">
      <c r="D68" s="15"/>
      <c r="E68" s="16"/>
      <c r="F68" s="15"/>
      <c r="G68" s="15"/>
      <c r="H68" s="15"/>
      <c r="I68" s="15"/>
      <c r="J68" s="15"/>
    </row>
    <row r="69" spans="4:10" x14ac:dyDescent="0.2">
      <c r="D69" s="15"/>
      <c r="E69" s="16"/>
      <c r="F69" s="15"/>
      <c r="G69" s="15"/>
      <c r="H69" s="15"/>
      <c r="I69" s="15"/>
      <c r="J69" s="15"/>
    </row>
    <row r="70" spans="4:10" x14ac:dyDescent="0.2">
      <c r="D70" s="15"/>
      <c r="E70" s="16"/>
      <c r="F70" s="15"/>
      <c r="G70" s="15"/>
      <c r="H70" s="15"/>
      <c r="I70" s="15"/>
      <c r="J70" s="15"/>
    </row>
    <row r="71" spans="4:10" x14ac:dyDescent="0.2">
      <c r="D71" s="15"/>
      <c r="E71" s="16"/>
      <c r="F71" s="15"/>
      <c r="G71" s="15"/>
      <c r="H71" s="15"/>
      <c r="I71" s="15"/>
      <c r="J71" s="15"/>
    </row>
    <row r="72" spans="4:10" x14ac:dyDescent="0.2">
      <c r="D72" s="15"/>
      <c r="E72" s="16"/>
      <c r="F72" s="15"/>
      <c r="G72" s="15"/>
      <c r="H72" s="15"/>
      <c r="I72" s="15"/>
      <c r="J72" s="15"/>
    </row>
    <row r="73" spans="4:10" x14ac:dyDescent="0.2">
      <c r="D73" s="15"/>
      <c r="E73" s="16"/>
      <c r="F73" s="15"/>
      <c r="G73" s="15"/>
      <c r="H73" s="15"/>
      <c r="I73" s="15"/>
      <c r="J73" s="15"/>
    </row>
    <row r="74" spans="4:10" x14ac:dyDescent="0.2">
      <c r="D74" s="15"/>
      <c r="E74" s="16"/>
      <c r="F74" s="15"/>
      <c r="G74" s="15"/>
      <c r="H74" s="15"/>
      <c r="I74" s="15"/>
      <c r="J74" s="15"/>
    </row>
    <row r="75" spans="4:10" x14ac:dyDescent="0.2">
      <c r="D75" s="15"/>
      <c r="E75" s="16"/>
      <c r="F75" s="15"/>
      <c r="G75" s="15"/>
      <c r="H75" s="15"/>
      <c r="I75" s="15"/>
      <c r="J75" s="15"/>
    </row>
    <row r="76" spans="4:10" x14ac:dyDescent="0.2">
      <c r="D76" s="15"/>
      <c r="E76" s="16"/>
      <c r="F76" s="15"/>
      <c r="G76" s="15"/>
      <c r="H76" s="15"/>
      <c r="I76" s="15"/>
      <c r="J76" s="15"/>
    </row>
    <row r="77" spans="4:10" x14ac:dyDescent="0.2">
      <c r="D77" s="15"/>
      <c r="E77" s="16"/>
      <c r="F77" s="15"/>
      <c r="G77" s="15"/>
      <c r="H77" s="15"/>
      <c r="I77" s="15"/>
      <c r="J77" s="15"/>
    </row>
    <row r="78" spans="4:10" x14ac:dyDescent="0.2">
      <c r="D78" s="15"/>
      <c r="E78" s="16"/>
      <c r="F78" s="15"/>
      <c r="G78" s="15"/>
      <c r="H78" s="15"/>
      <c r="I78" s="15"/>
      <c r="J78" s="15"/>
    </row>
    <row r="79" spans="4:10" x14ac:dyDescent="0.2">
      <c r="D79" s="15"/>
      <c r="E79" s="16"/>
      <c r="F79" s="15"/>
      <c r="G79" s="15"/>
      <c r="H79" s="15"/>
      <c r="I79" s="15"/>
      <c r="J79" s="15"/>
    </row>
    <row r="80" spans="4:10" x14ac:dyDescent="0.2">
      <c r="D80" s="15"/>
      <c r="E80" s="16"/>
      <c r="F80" s="15"/>
      <c r="G80" s="15"/>
      <c r="H80" s="15"/>
      <c r="I80" s="15"/>
      <c r="J80" s="15"/>
    </row>
    <row r="81" spans="4:10" x14ac:dyDescent="0.2">
      <c r="D81" s="15"/>
      <c r="E81" s="16"/>
      <c r="F81" s="15"/>
      <c r="G81" s="15"/>
      <c r="H81" s="15"/>
      <c r="I81" s="15"/>
      <c r="J81" s="15"/>
    </row>
    <row r="82" spans="4:10" x14ac:dyDescent="0.2">
      <c r="D82" s="15"/>
      <c r="E82" s="16"/>
      <c r="F82" s="15"/>
      <c r="G82" s="15"/>
      <c r="H82" s="15"/>
      <c r="I82" s="15"/>
      <c r="J82" s="15"/>
    </row>
    <row r="83" spans="4:10" x14ac:dyDescent="0.2">
      <c r="D83" s="15"/>
      <c r="E83" s="16"/>
      <c r="F83" s="15"/>
      <c r="G83" s="15"/>
      <c r="H83" s="15"/>
      <c r="I83" s="15"/>
      <c r="J83" s="15"/>
    </row>
    <row r="84" spans="4:10" x14ac:dyDescent="0.2">
      <c r="D84" s="15"/>
      <c r="E84" s="16"/>
      <c r="F84" s="15"/>
      <c r="G84" s="15"/>
      <c r="H84" s="15"/>
      <c r="I84" s="15"/>
      <c r="J84" s="15"/>
    </row>
    <row r="85" spans="4:10" x14ac:dyDescent="0.2">
      <c r="D85" s="15"/>
      <c r="E85" s="16"/>
      <c r="F85" s="15"/>
      <c r="G85" s="15"/>
      <c r="H85" s="15"/>
      <c r="I85" s="15"/>
      <c r="J85" s="15"/>
    </row>
    <row r="86" spans="4:10" x14ac:dyDescent="0.2">
      <c r="D86" s="15"/>
      <c r="E86" s="16"/>
      <c r="F86" s="15"/>
      <c r="G86" s="15"/>
      <c r="H86" s="15"/>
      <c r="I86" s="15"/>
      <c r="J86" s="15"/>
    </row>
    <row r="87" spans="4:10" x14ac:dyDescent="0.2">
      <c r="D87" s="15"/>
      <c r="E87" s="16"/>
      <c r="F87" s="15"/>
      <c r="G87" s="15"/>
      <c r="H87" s="15"/>
      <c r="I87" s="15"/>
      <c r="J87" s="15"/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Simulate</vt:lpstr>
      <vt:lpstr>Estimate</vt:lpstr>
      <vt:lpstr>Control</vt:lpstr>
    </vt:vector>
  </TitlesOfParts>
  <Company>BYU Chemical Engineering Dept.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UAV-PRISM</cp:lastModifiedBy>
  <dcterms:created xsi:type="dcterms:W3CDTF">2003-09-10T14:38:17Z</dcterms:created>
  <dcterms:modified xsi:type="dcterms:W3CDTF">2015-06-08T22:20:03Z</dcterms:modified>
</cp:coreProperties>
</file>